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31"/>
  <workbookPr/>
  <mc:AlternateContent xmlns:mc="http://schemas.openxmlformats.org/markup-compatibility/2006">
    <mc:Choice Requires="x15">
      <x15ac:absPath xmlns:x15ac="http://schemas.microsoft.com/office/spreadsheetml/2010/11/ac" url="/Users/Zach/Documents/IT/docs/T-files/G/"/>
    </mc:Choice>
  </mc:AlternateContent>
  <xr:revisionPtr revIDLastSave="0" documentId="13_ncr:1_{BA2FAAC1-1794-5A44-BC8F-FDFEF69C3FD3}" xr6:coauthVersionLast="47" xr6:coauthVersionMax="47" xr10:uidLastSave="{00000000-0000-0000-0000-000000000000}"/>
  <bookViews>
    <workbookView xWindow="0" yWindow="600" windowWidth="38400" windowHeight="21000" tabRatio="837" activeTab="2" xr2:uid="{00000000-000D-0000-FFFF-FFFF00000000}"/>
  </bookViews>
  <sheets>
    <sheet name="2026年预算编制进度表" sheetId="26" r:id="rId1"/>
    <sheet name="2026年部门费用填报说明" sheetId="28" r:id="rId2"/>
    <sheet name="附件-费用预算数据来源" sheetId="5" r:id="rId3"/>
    <sheet name="信息化部" sheetId="8" r:id="rId4"/>
    <sheet name="投资预算（IT）" sheetId="44" r:id="rId5"/>
    <sheet name="建德工厂明细需求表" sheetId="45" r:id="rId6"/>
    <sheet name="软件需求表" sheetId="46"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DAT11">#REF!</definedName>
    <definedName name="______UM1">'[1]Sheet1 (2)'!$C$9:$N$9</definedName>
    <definedName name="______UM5">'[1]Sheet1 (2)'!$C$13:$N$13</definedName>
    <definedName name="_____DA74">#REF!</definedName>
    <definedName name="_____S526017">'[2]Defect root cause analysis'!#REF!</definedName>
    <definedName name="_____ss3">#REF!</definedName>
    <definedName name="_____UM1">'[3]Sheet1 (2)'!$C$9:$N$9</definedName>
    <definedName name="_____UM5" localSheetId="4">'[3]Sheet1 (2)'!$C$13:$N$13</definedName>
    <definedName name="_____UM5">'[1]Sheet1 (2)'!$C$13:$N$13</definedName>
    <definedName name="____A1">#REF!</definedName>
    <definedName name="____BLK00043">#REF!</definedName>
    <definedName name="____BLK00053">#REF!</definedName>
    <definedName name="____DA74">#REF!</definedName>
    <definedName name="____DAT11">#REF!</definedName>
    <definedName name="____S526017">'[2]Defect root cause analysis'!#REF!</definedName>
    <definedName name="____SS1">#REF!</definedName>
    <definedName name="____ss2">#REF!</definedName>
    <definedName name="____ss3">#REF!</definedName>
    <definedName name="____UM1">'[1]Sheet1 (2)'!$C$9:$N$9</definedName>
    <definedName name="____UM5">'[1]Sheet1 (2)'!$C$13:$N$13</definedName>
    <definedName name="___A1">#REF!</definedName>
    <definedName name="___BLK00043">#REF!</definedName>
    <definedName name="___BLK00053">#REF!</definedName>
    <definedName name="___DA74">#REF!</definedName>
    <definedName name="___DAT11">#REF!</definedName>
    <definedName name="___J10">[4]販管費!#REF!</definedName>
    <definedName name="___J12">[4]販管費!#REF!</definedName>
    <definedName name="___J13">[4]販管費!#REF!</definedName>
    <definedName name="___J14">[4]販管費!#REF!</definedName>
    <definedName name="___J15">[4]販管費!#REF!</definedName>
    <definedName name="___J2">[4]販管費!#REF!</definedName>
    <definedName name="___J3">[4]販管費!#REF!</definedName>
    <definedName name="___J4">[4]販管費!#REF!</definedName>
    <definedName name="___J5">[4]販管費!#REF!</definedName>
    <definedName name="___J7">[4]販管費!#REF!</definedName>
    <definedName name="___J8">[4]販管費!#REF!</definedName>
    <definedName name="___J9">[4]販管費!#REF!</definedName>
    <definedName name="___k13">[4]販管費!#REF!</definedName>
    <definedName name="___M13">[4]販管費!#REF!</definedName>
    <definedName name="___p1">'[5]月次（３Ｋ対比）'!#REF!</definedName>
    <definedName name="___p2">'[5]月次（３Ｋ対比）'!#REF!</definedName>
    <definedName name="___S526017">'[2]Defect root cause analysis'!#REF!</definedName>
    <definedName name="___SS1">#REF!</definedName>
    <definedName name="___ss2">#REF!</definedName>
    <definedName name="___ss3">#REF!</definedName>
    <definedName name="___UM1">'[1]Sheet1 (2)'!$C$9:$N$9</definedName>
    <definedName name="___UM5">'[1]Sheet1 (2)'!$C$13:$N$13</definedName>
    <definedName name="__A1">#REF!</definedName>
    <definedName name="__BLK00043">#REF!</definedName>
    <definedName name="__BLK00053">#REF!</definedName>
    <definedName name="__DAT11">#REF!</definedName>
    <definedName name="__J10">[4]販管費!#REF!</definedName>
    <definedName name="__J12">[4]販管費!#REF!</definedName>
    <definedName name="__J13">[4]販管費!#REF!</definedName>
    <definedName name="__J14">[4]販管費!#REF!</definedName>
    <definedName name="__J15">[4]販管費!#REF!</definedName>
    <definedName name="__J2">[4]販管費!#REF!</definedName>
    <definedName name="__J3">[4]販管費!#REF!</definedName>
    <definedName name="__J4">[4]販管費!#REF!</definedName>
    <definedName name="__J5">[4]販管費!#REF!</definedName>
    <definedName name="__J7">[4]販管費!#REF!</definedName>
    <definedName name="__J8">[4]販管費!#REF!</definedName>
    <definedName name="__J9">[4]販管費!#REF!</definedName>
    <definedName name="__k13">[4]販管費!#REF!</definedName>
    <definedName name="__M13">[4]販管費!#REF!</definedName>
    <definedName name="__p1">'[5]月次（３Ｋ対比）'!#REF!</definedName>
    <definedName name="__p2">'[5]月次（３Ｋ対比）'!#REF!</definedName>
    <definedName name="__S526017">'[2]Defect root cause analysis'!#REF!</definedName>
    <definedName name="__SS1">#REF!</definedName>
    <definedName name="__ss2">#REF!</definedName>
    <definedName name="__ss3">#REF!</definedName>
    <definedName name="__UM1">'[1]Sheet1 (2)'!$C$9:$N$9</definedName>
    <definedName name="__UM5">'[1]Sheet1 (2)'!$C$13:$N$13</definedName>
    <definedName name="_2A1_">#REF!</definedName>
    <definedName name="_5DA74_">#REF!</definedName>
    <definedName name="_A1">#REF!</definedName>
    <definedName name="_BLK00043">#REF!</definedName>
    <definedName name="_BLK00053">#REF!</definedName>
    <definedName name="_DA74">#REF!</definedName>
    <definedName name="_DAT11">#REF!</definedName>
    <definedName name="_Fill" hidden="1">#REF!</definedName>
    <definedName name="_xlnm._FilterDatabase" hidden="1">#REF!</definedName>
    <definedName name="_S526017">'[2]Defect root cause analysis'!#REF!</definedName>
    <definedName name="_SS1">#REF!</definedName>
    <definedName name="_ss2">#REF!</definedName>
    <definedName name="_ss3">#REF!</definedName>
    <definedName name="_UM1">'[1]Sheet1 (2)'!$C$9:$N$9</definedName>
    <definedName name="_UM5">'[1]Sheet1 (2)'!$C$13:$N$13</definedName>
    <definedName name="A">#REF!</definedName>
    <definedName name="A1_">#N/A</definedName>
    <definedName name="AA">#REF!</definedName>
    <definedName name="aaa">#REF!</definedName>
    <definedName name="aga">#N/A</definedName>
    <definedName name="B">#N/A</definedName>
    <definedName name="BB">[6]!a</definedName>
    <definedName name="BF">#REF!</definedName>
    <definedName name="blank">2889910</definedName>
    <definedName name="BLK0004F">#REF!</definedName>
    <definedName name="BLK0005F">#REF!</definedName>
    <definedName name="blk0006f">#REF!</definedName>
    <definedName name="BLK頻率">#REF!</definedName>
    <definedName name="BR139C114rt">'[5]月次（３Ｋ対比）'!#REF!</definedName>
    <definedName name="BR141C112rt">'[5]月次（３Ｋ対比）'!#REF!</definedName>
    <definedName name="BR5061C1723rt">'[5]月次（３Ｋ対比）'!#REF!</definedName>
    <definedName name="BR5061C2429rt">'[5]月次（３Ｋ対比）'!#REF!</definedName>
    <definedName name="BR5261C1722rt">'[5]月次（３Ｋ対比）'!#REF!</definedName>
    <definedName name="BR5261C2429rt">'[5]月次（３Ｋ対比）'!#REF!</definedName>
    <definedName name="BR5262C1723rt">'[5]月次（３Ｋ対比）'!#REF!</definedName>
    <definedName name="BR5262C2429rt">'[5]月次（３Ｋ対比）'!#REF!</definedName>
    <definedName name="Cause_Category">#REF!</definedName>
    <definedName name="CCC">#REF!</definedName>
    <definedName name="Commodity">#REF!</definedName>
    <definedName name="Component">#REF!</definedName>
    <definedName name="D">'[1]Sheet1 (2)'!$C$5:$N$5</definedName>
    <definedName name="Data_Check">[7]!Data_Check</definedName>
    <definedName name="DATA1">#REF!</definedName>
    <definedName name="DATA10">#REF!</definedName>
    <definedName name="DATA11">#REF!</definedName>
    <definedName name="DATA12">#REF!</definedName>
    <definedName name="DATA121">#REF!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71">#REF!</definedName>
    <definedName name="DATA72">#REF!</definedName>
    <definedName name="DATA73">#REF!</definedName>
    <definedName name="DATA74">#REF!</definedName>
    <definedName name="DATA75">#REF!</definedName>
    <definedName name="DATA76">#REF!</definedName>
    <definedName name="DATA77">#REF!</definedName>
    <definedName name="DATA78">#REF!</definedName>
    <definedName name="DATA79">#REF!</definedName>
    <definedName name="DATA8">#REF!</definedName>
    <definedName name="DATA80">#REF!</definedName>
    <definedName name="DATA81">#REF!</definedName>
    <definedName name="DATA82">#REF!</definedName>
    <definedName name="DATA83">#REF!</definedName>
    <definedName name="DATA84">#REF!</definedName>
    <definedName name="DATA85">#REF!</definedName>
    <definedName name="DATA86">#REF!</definedName>
    <definedName name="DATA87">#REF!</definedName>
    <definedName name="DATA88">#REF!</definedName>
    <definedName name="DATA89">#REF!</definedName>
    <definedName name="DATA9">#REF!</definedName>
    <definedName name="DATA90">#REF!</definedName>
    <definedName name="DATA91">#REF!</definedName>
    <definedName name="DATA92">#REF!</definedName>
    <definedName name="DATA93">#REF!</definedName>
    <definedName name="DATA94">#REF!</definedName>
    <definedName name="DATA95">#REF!</definedName>
    <definedName name="DATA96">#REF!</definedName>
    <definedName name="DATA97">#REF!</definedName>
    <definedName name="DATA98">#REF!</definedName>
    <definedName name="DATA99">#REF!</definedName>
    <definedName name="DB0001S">#REF!</definedName>
    <definedName name="DC0001S">#REF!</definedName>
    <definedName name="DC1001S">#REF!</definedName>
    <definedName name="DC2001S">#REF!</definedName>
    <definedName name="DC3001S">#REF!</definedName>
    <definedName name="DD0001S">#REF!</definedName>
    <definedName name="DD2001S">#REF!</definedName>
    <definedName name="ddd">#REF!</definedName>
    <definedName name="dddd">#REF!</definedName>
    <definedName name="DDT評分表">#REF!</definedName>
    <definedName name="de">#REF!</definedName>
    <definedName name="det">#REF!</definedName>
    <definedName name="DS0001S">#REF!</definedName>
    <definedName name="ds0002s">#REF!</definedName>
    <definedName name="ds0005s">#REF!</definedName>
    <definedName name="ds0008s">#REF!</definedName>
    <definedName name="ds0009s">#REF!</definedName>
    <definedName name="DS2001S">#REF!</definedName>
    <definedName name="DT0001S">#REF!</definedName>
    <definedName name="DT2001S">#REF!</definedName>
    <definedName name="dtg">#REF!</definedName>
    <definedName name="E">[6]!e</definedName>
    <definedName name="ed">#REF!</definedName>
    <definedName name="ee">#REF!</definedName>
    <definedName name="ef">#REF!</definedName>
    <definedName name="er">#REF!</definedName>
    <definedName name="ereq">#REF!</definedName>
    <definedName name="ewq">#REF!</definedName>
    <definedName name="f">[6]!f</definedName>
    <definedName name="F_A_Codes">#REF!</definedName>
    <definedName name="F_A_Symptoms">#REF!</definedName>
    <definedName name="F_S">'[1]Sheet1 (2)'!$C$5:$N$5</definedName>
    <definedName name="fd">#REF!</definedName>
    <definedName name="FFF">#REF!</definedName>
    <definedName name="ffff">#REF!</definedName>
    <definedName name="ffft">#REF!</definedName>
    <definedName name="fgdfgf">#REF!</definedName>
    <definedName name="fghjj">#REF!</definedName>
    <definedName name="field">#REF!</definedName>
    <definedName name="FREQ">#REF!</definedName>
    <definedName name="frh">#REF!</definedName>
    <definedName name="fsd">#REF!</definedName>
    <definedName name="ftfjy">#REF!</definedName>
    <definedName name="ftts">#REF!</definedName>
    <definedName name="g">[6]!g</definedName>
    <definedName name="GF">#REF!</definedName>
    <definedName name="gfd">#REF!</definedName>
    <definedName name="ggg">#REF!</definedName>
    <definedName name="GL">#REF!</definedName>
    <definedName name="GOTO_入力画面">#N/A</definedName>
    <definedName name="GOTO2">#N/A</definedName>
    <definedName name="GOTO３">#N/A</definedName>
    <definedName name="GOTOレポート">#N/A</definedName>
    <definedName name="GOTO基準値登録">#N/A</definedName>
    <definedName name="grdhg">#REF!</definedName>
    <definedName name="h">[6]!h</definedName>
    <definedName name="H_S">'[1]Sheet1 (2)'!$C$7:$N$7</definedName>
    <definedName name="htd">#REF!</definedName>
    <definedName name="HUAN">OFFSET('[8]彙整-原因'!$B$2,'[8]週-原因趨勢圖'!$B$23,,,)</definedName>
    <definedName name="hyty">#REF!</definedName>
    <definedName name="i">[6]!i</definedName>
    <definedName name="iiu">#REF!</definedName>
    <definedName name="ij">#REF!</definedName>
    <definedName name="ilj">#REF!</definedName>
    <definedName name="Initial_setting">[7]!Initial_setting</definedName>
    <definedName name="j">[6]!j</definedName>
    <definedName name="jyg">#REF!</definedName>
    <definedName name="k">[6]!k</definedName>
    <definedName name="koi">#REF!</definedName>
    <definedName name="L">#REF!</definedName>
    <definedName name="lji">#REF!</definedName>
    <definedName name="lo">#REF!</definedName>
    <definedName name="m">[6]!m</definedName>
    <definedName name="MES問題類別">#REF!</definedName>
    <definedName name="MING">#REF!</definedName>
    <definedName name="MN">#REF!</definedName>
    <definedName name="n">[6]!n</definedName>
    <definedName name="o">[6]!o</definedName>
    <definedName name="ODT評分表">#REF!</definedName>
    <definedName name="ohff">#REF!</definedName>
    <definedName name="ok">#REF!</definedName>
    <definedName name="ol">#REF!</definedName>
    <definedName name="P">#REF!</definedName>
    <definedName name="power">#REF!</definedName>
    <definedName name="_xlnm.Print_Area" localSheetId="0">'2026年预算编制进度表'!$B$1:$G$15</definedName>
    <definedName name="_xlnm.Print_Area">#REF!</definedName>
    <definedName name="Q">[6]!q</definedName>
    <definedName name="Q10XA0004">#REF!</definedName>
    <definedName name="Q10XA0005">#REF!</definedName>
    <definedName name="ｑｑｑｑ">#N/A</definedName>
    <definedName name="qqqqq">#N/A</definedName>
    <definedName name="qw">#REF!</definedName>
    <definedName name="qwe">#REF!</definedName>
    <definedName name="re">#REF!</definedName>
    <definedName name="ReasonName">OFFSET(#REF!,#REF!,,,)</definedName>
    <definedName name="ReasonName01">OFFSET(#REF!,#REF!,,,)</definedName>
    <definedName name="ReasonQty">OFFSET(#REF!,#REF!,#REF!-22,1,#REF!)</definedName>
    <definedName name="ReasonQty01">OFFSET(#REF!,#REF!,#REF!-22,1,#REF!)</definedName>
    <definedName name="rfg">#REF!</definedName>
    <definedName name="rr">#REF!</definedName>
    <definedName name="RTRE">#REF!</definedName>
    <definedName name="rtrq">#REF!</definedName>
    <definedName name="rtrw">#REF!</definedName>
    <definedName name="ｓ">#N/A</definedName>
    <definedName name="SA">#REF!</definedName>
    <definedName name="sas">#REF!</definedName>
    <definedName name="sd">#REF!</definedName>
    <definedName name="sdsad">#REF!</definedName>
    <definedName name="sdsadsd">#REF!</definedName>
    <definedName name="sfd">#REF!</definedName>
    <definedName name="SLT評分表">#REF!</definedName>
    <definedName name="SS">#REF!</definedName>
    <definedName name="sss">'[1]Sheet1 (2)'!$C$5:$N$5</definedName>
    <definedName name="Sub___Assemblies">#REF!</definedName>
    <definedName name="ＳＵＺＵＫＩ">#N/A</definedName>
    <definedName name="symptom">'[9]FA Definitions'!$D$2:$D$51</definedName>
    <definedName name="t">[6]!t</definedName>
    <definedName name="TEST1">#REF!</definedName>
    <definedName name="TEST2">#REF!</definedName>
    <definedName name="TEST3">#REF!</definedName>
    <definedName name="TEST4">#REF!</definedName>
    <definedName name="TEST5">#REF!</definedName>
    <definedName name="TESTHKEY">#REF!</definedName>
    <definedName name="TESTKEYS">#REF!</definedName>
    <definedName name="TESTVKEY">#REF!</definedName>
    <definedName name="tf">#REF!</definedName>
    <definedName name="th">#N/A</definedName>
    <definedName name="Titre">#REF!</definedName>
    <definedName name="Tone">#REF!</definedName>
    <definedName name="TY">#REF!</definedName>
    <definedName name="tyy">#REF!</definedName>
    <definedName name="u">[6]!u</definedName>
    <definedName name="uuyy">#REF!</definedName>
    <definedName name="uy">#REF!</definedName>
    <definedName name="v">[6]!v</definedName>
    <definedName name="w">'[1]Sheet1 (2)'!$C$5:$N$5</definedName>
    <definedName name="Week">OFFSET(#REF!,0,#REF!-22,,#REF!)</definedName>
    <definedName name="Week01">OFFSET(#REF!,0,#REF!-22,,#REF!)</definedName>
    <definedName name="wrn.a." localSheetId="4" hidden="1">{#N/A,#N/A,FALSE,"weekly analysis and improve"}</definedName>
    <definedName name="wrn.a." hidden="1">{#N/A,#N/A,FALSE,"weekly analysis and improve"}</definedName>
    <definedName name="xsx">#REF!</definedName>
    <definedName name="XXX">'[1]Sheet1 (2)'!$C$5:$N$5</definedName>
    <definedName name="xxxxxxxxxxx" hidden="1">#REF!</definedName>
    <definedName name="YES_NO">#REF!</definedName>
    <definedName name="YT">#REF!</definedName>
    <definedName name="ytr">#REF!</definedName>
    <definedName name="yu">#REF!</definedName>
    <definedName name="ｚ">#N/A</definedName>
    <definedName name="ZONE_DE_TRI">#REF!</definedName>
    <definedName name="zonetri">#REF!</definedName>
    <definedName name="zonetritotal">#REF!</definedName>
    <definedName name="ZZZ">#REF!</definedName>
    <definedName name="あ">#N/A</definedName>
    <definedName name="ああああああ">#N/A</definedName>
    <definedName name="おおお">#N/A</definedName>
    <definedName name="グラフ表示">[10]経営指標!$A$75:$J$75,[10]経営指標!$A$75:$A$89</definedName>
    <definedName name="ターゲット">#N/A</definedName>
    <definedName name="データ反映">#N/A</definedName>
    <definedName name="ブロックを選択">#N/A</definedName>
    <definedName name="メニュｰから1番を選択">#N/A</definedName>
    <definedName name="メニュｰから2番を選択">#N/A</definedName>
    <definedName name="メニューから3番を選択">#N/A</definedName>
    <definedName name="メニューから4番を選択">#N/A</definedName>
    <definedName name="メニューから5番を選択">#N/A</definedName>
    <definedName name="班長姓名">#REF!</definedName>
    <definedName name="报表">#REF!</definedName>
    <definedName name="備註">#REF!</definedName>
    <definedName name="筆" localSheetId="4" hidden="1">{#N/A,#N/A,FALSE,"weekly analysis and improve"}</definedName>
    <definedName name="筆" hidden="1">{#N/A,#N/A,FALSE,"weekly analysis and improve"}</definedName>
    <definedName name="不">#REF!</definedName>
    <definedName name="不良數據柏拉圖">#REF!</definedName>
    <definedName name="財務部">#REF!</definedName>
    <definedName name="採購">#REF!</definedName>
    <definedName name="成本计算单_汇总显示_">#REF!</definedName>
    <definedName name="承認狀況">#REF!</definedName>
    <definedName name="赤">[6]!赤</definedName>
    <definedName name="處理人員">#REF!</definedName>
    <definedName name="次類別">[11]參數表!$B$2:$B$21</definedName>
    <definedName name="待定" localSheetId="4" hidden="1">{#N/A,#N/A,FALSE,"weekly analysis and improve"}</definedName>
    <definedName name="待定" hidden="1">{#N/A,#N/A,FALSE,"weekly analysis and improve"}</definedName>
    <definedName name="電子工程消耗品預算" localSheetId="4" hidden="1">{#N/A,#N/A,FALSE,"weekly analysis and improve"}</definedName>
    <definedName name="電子工程消耗品預算" hidden="1">{#N/A,#N/A,FALSE,"weekly analysis and improve"}</definedName>
    <definedName name="高頻49U">'[1]Sheet1 (2)'!$C$30:$N$30</definedName>
    <definedName name="工程">#REF!</definedName>
    <definedName name="管銷費用總計">#REF!</definedName>
    <definedName name="黄">[6]!黄</definedName>
    <definedName name="機物料消耗">#REF!</definedName>
    <definedName name="既存データ確認">#N/A</definedName>
    <definedName name="結案標注">[12]Sheet1!$B$2:$B$4</definedName>
    <definedName name="進度">[13]Sheet2!$A$2:$A$9</definedName>
    <definedName name="開發">#REF!</definedName>
    <definedName name="库存">#REF!</definedName>
    <definedName name="理由マスタ更新CAN">#N/A</definedName>
    <definedName name="理由マスタ更新処理">#N/A</definedName>
    <definedName name="品保">#REF!</definedName>
    <definedName name="品號">#REF!</definedName>
    <definedName name="青">[6]!青</definedName>
    <definedName name="全ターゲット">#N/A</definedName>
    <definedName name="社名">[14]メニュー!$C$19</definedName>
    <definedName name="詩">#REF!</definedName>
    <definedName name="數據">'[15]PARIS.8月(精密DATA Xbar-R圖)'!$C$18:$S$22</definedName>
    <definedName name="提出單位">#REF!</definedName>
    <definedName name="聽一聽" localSheetId="4" hidden="1">{#N/A,#N/A,FALSE,"weekly analysis and improve"}</definedName>
    <definedName name="聽一聽" hidden="1">{#N/A,#N/A,FALSE,"weekly analysis and improve"}</definedName>
    <definedName name="土城" localSheetId="4" hidden="1">{#N/A,#N/A,FALSE,"weekly analysis and improve"}</definedName>
    <definedName name="土城" hidden="1">{#N/A,#N/A,FALSE,"weekly analysis and improve"}</definedName>
    <definedName name="外購49S">'[1]Sheet1 (2)'!$C$15:$N$15</definedName>
    <definedName name="外購49U">'[1]Sheet1 (2)'!$C$19:$N$19</definedName>
    <definedName name="微電子管銷">#REF!</definedName>
    <definedName name="消">[6]!消</definedName>
    <definedName name="消耗品">#REF!</definedName>
    <definedName name="星取5">#N/A</definedName>
    <definedName name="様式_Ⅰ">#REF!</definedName>
    <definedName name="様式３">#REF!</definedName>
    <definedName name="業務">#REF!</definedName>
    <definedName name="宜蘭廠">#REF!</definedName>
    <definedName name="于" localSheetId="4" hidden="1">{#N/A,#N/A,FALSE,"weekly analysis and improve"}</definedName>
    <definedName name="于" hidden="1">{#N/A,#N/A,FALSE,"weekly analysis and improve"}</definedName>
    <definedName name="予算">#N/A</definedName>
    <definedName name="予算関連">#N/A</definedName>
    <definedName name="責任單位">#REF!</definedName>
    <definedName name="指標">#REF!</definedName>
    <definedName name="治工" localSheetId="4" hidden="1">{#N/A,#N/A,FALSE,"weekly analysis and improve"}</definedName>
    <definedName name="治工" hidden="1">{#N/A,#N/A,FALSE,"weekly analysis and improve"}</definedName>
    <definedName name="製造費">#REF!</definedName>
    <definedName name="珠" localSheetId="4" hidden="1">{#N/A,#N/A,FALSE,"weekly analysis and improve"}</definedName>
    <definedName name="珠" hidden="1">{#N/A,#N/A,FALSE,"weekly analysis and improve"}</definedName>
    <definedName name="主類別">[11]參數表!$A$2:$A$21</definedName>
    <definedName name="專案時程">[16]專案時程!$D$3:$E$299</definedName>
    <definedName name="自製49S">'[1]Sheet1 (2)'!$C$21:$N$21</definedName>
    <definedName name="自製49U">'[1]Sheet1 (2)'!$C$28:$N$28</definedName>
    <definedName name="總經理室">#REF!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6" i="46" l="1"/>
  <c r="E1" i="46"/>
  <c r="C28" i="45"/>
  <c r="R48" i="44"/>
  <c r="P48" i="44"/>
  <c r="O48" i="44"/>
  <c r="N48" i="44"/>
  <c r="M48" i="44"/>
  <c r="L48" i="44"/>
  <c r="H48" i="44"/>
  <c r="F48" i="44"/>
  <c r="P47" i="44"/>
  <c r="P46" i="44"/>
  <c r="P45" i="44"/>
  <c r="P44" i="44"/>
  <c r="P43" i="44"/>
  <c r="P42" i="44"/>
  <c r="P41" i="44"/>
  <c r="S35" i="44"/>
  <c r="R35" i="44"/>
  <c r="Q35" i="44"/>
  <c r="P35" i="44"/>
  <c r="O35" i="44"/>
  <c r="N35" i="44"/>
  <c r="L35" i="44"/>
  <c r="S34" i="44"/>
  <c r="L34" i="44"/>
  <c r="S33" i="44"/>
  <c r="L33" i="44"/>
  <c r="S32" i="44"/>
  <c r="L32" i="44"/>
  <c r="S31" i="44"/>
  <c r="L31" i="44"/>
  <c r="S30" i="44"/>
  <c r="L30" i="44"/>
  <c r="S29" i="44"/>
  <c r="L29" i="44"/>
  <c r="S28" i="44"/>
  <c r="L28" i="44"/>
  <c r="S27" i="44"/>
  <c r="L27" i="44"/>
  <c r="S26" i="44"/>
  <c r="L26" i="44"/>
  <c r="S25" i="44"/>
  <c r="L25" i="44"/>
  <c r="S24" i="44"/>
  <c r="L24" i="44"/>
  <c r="S18" i="44"/>
  <c r="R18" i="44"/>
  <c r="Q18" i="44"/>
  <c r="P18" i="44"/>
  <c r="O18" i="44"/>
  <c r="N18" i="44"/>
  <c r="L18" i="44"/>
  <c r="S17" i="44"/>
  <c r="L17" i="44"/>
  <c r="S16" i="44"/>
  <c r="L16" i="44"/>
  <c r="S15" i="44"/>
  <c r="L15" i="44"/>
  <c r="S14" i="44"/>
  <c r="L14" i="44"/>
  <c r="S13" i="44"/>
  <c r="L13" i="44"/>
  <c r="S12" i="44"/>
  <c r="L12" i="44"/>
  <c r="S11" i="44"/>
  <c r="L11" i="44"/>
  <c r="S10" i="44"/>
  <c r="L10" i="44"/>
  <c r="S9" i="44"/>
  <c r="L9" i="44"/>
  <c r="S8" i="44"/>
  <c r="L8" i="44"/>
  <c r="S7" i="44"/>
  <c r="Q7" i="44"/>
  <c r="P7" i="44"/>
  <c r="O7" i="44"/>
  <c r="L7" i="44"/>
  <c r="J49" i="8"/>
  <c r="I49" i="8"/>
  <c r="H49" i="8"/>
  <c r="F49" i="8"/>
  <c r="J48" i="8"/>
  <c r="I48" i="8"/>
  <c r="H48" i="8"/>
  <c r="F48" i="8"/>
  <c r="J47" i="8"/>
  <c r="I47" i="8"/>
  <c r="H47" i="8"/>
  <c r="F47" i="8"/>
  <c r="J46" i="8"/>
  <c r="I46" i="8"/>
  <c r="H46" i="8"/>
  <c r="F46" i="8"/>
  <c r="J45" i="8"/>
  <c r="I45" i="8"/>
  <c r="H45" i="8"/>
  <c r="F45" i="8"/>
  <c r="J44" i="8"/>
  <c r="I44" i="8"/>
  <c r="H44" i="8"/>
  <c r="F44" i="8"/>
  <c r="J43" i="8"/>
  <c r="I43" i="8"/>
  <c r="H43" i="8"/>
  <c r="F43" i="8"/>
  <c r="J42" i="8"/>
  <c r="I42" i="8"/>
  <c r="H42" i="8"/>
  <c r="F42" i="8"/>
  <c r="J41" i="8"/>
  <c r="I41" i="8"/>
  <c r="H41" i="8"/>
  <c r="F41" i="8"/>
  <c r="J40" i="8"/>
  <c r="I40" i="8"/>
  <c r="H40" i="8"/>
  <c r="F40" i="8"/>
  <c r="J39" i="8"/>
  <c r="I39" i="8"/>
  <c r="H39" i="8"/>
  <c r="F39" i="8"/>
  <c r="J38" i="8"/>
  <c r="I38" i="8"/>
  <c r="H38" i="8"/>
  <c r="F38" i="8"/>
  <c r="J37" i="8"/>
  <c r="I37" i="8"/>
  <c r="H37" i="8"/>
  <c r="F37" i="8"/>
  <c r="J36" i="8"/>
  <c r="I36" i="8"/>
  <c r="H36" i="8"/>
  <c r="F36" i="8"/>
  <c r="J35" i="8"/>
  <c r="I35" i="8"/>
  <c r="H35" i="8"/>
  <c r="F35" i="8"/>
  <c r="J34" i="8"/>
  <c r="I34" i="8"/>
  <c r="H34" i="8"/>
  <c r="F34" i="8"/>
  <c r="J33" i="8"/>
  <c r="I33" i="8"/>
  <c r="H33" i="8"/>
  <c r="F33" i="8"/>
  <c r="J32" i="8"/>
  <c r="I32" i="8"/>
  <c r="H32" i="8"/>
  <c r="F32" i="8"/>
  <c r="J31" i="8"/>
  <c r="I31" i="8"/>
  <c r="H31" i="8"/>
  <c r="F31" i="8"/>
  <c r="J30" i="8"/>
  <c r="I30" i="8"/>
  <c r="H30" i="8"/>
  <c r="F30" i="8"/>
  <c r="J29" i="8"/>
  <c r="I29" i="8"/>
  <c r="H29" i="8"/>
  <c r="F29" i="8"/>
  <c r="J28" i="8"/>
  <c r="I28" i="8"/>
  <c r="H28" i="8"/>
  <c r="F28" i="8"/>
  <c r="J27" i="8"/>
  <c r="I27" i="8"/>
  <c r="H27" i="8"/>
  <c r="F27" i="8"/>
  <c r="J26" i="8"/>
  <c r="I26" i="8"/>
  <c r="H26" i="8"/>
  <c r="F26" i="8"/>
  <c r="J25" i="8"/>
  <c r="I25" i="8"/>
  <c r="H25" i="8"/>
  <c r="F25" i="8"/>
  <c r="J24" i="8"/>
  <c r="I24" i="8"/>
  <c r="H24" i="8"/>
  <c r="F24" i="8"/>
  <c r="J23" i="8"/>
  <c r="I23" i="8"/>
  <c r="H23" i="8"/>
  <c r="F23" i="8"/>
  <c r="J22" i="8"/>
  <c r="I22" i="8"/>
  <c r="H22" i="8"/>
  <c r="F22" i="8"/>
  <c r="J21" i="8"/>
  <c r="I21" i="8"/>
  <c r="H21" i="8"/>
  <c r="F21" i="8"/>
  <c r="J20" i="8"/>
  <c r="I20" i="8"/>
  <c r="H20" i="8"/>
  <c r="F20" i="8"/>
  <c r="J19" i="8"/>
  <c r="I19" i="8"/>
  <c r="H19" i="8"/>
  <c r="F19" i="8"/>
  <c r="J18" i="8"/>
  <c r="I18" i="8"/>
  <c r="H18" i="8"/>
  <c r="F18" i="8"/>
  <c r="J17" i="8"/>
  <c r="I17" i="8"/>
  <c r="H17" i="8"/>
  <c r="F17" i="8"/>
  <c r="J16" i="8"/>
  <c r="I16" i="8"/>
  <c r="H16" i="8"/>
  <c r="F16" i="8"/>
  <c r="J15" i="8"/>
  <c r="I15" i="8"/>
  <c r="H15" i="8"/>
  <c r="F15" i="8"/>
  <c r="J14" i="8"/>
  <c r="I14" i="8"/>
  <c r="H14" i="8"/>
  <c r="F14" i="8"/>
  <c r="J13" i="8"/>
  <c r="I13" i="8"/>
  <c r="H13" i="8"/>
  <c r="F13" i="8"/>
  <c r="J12" i="8"/>
  <c r="I12" i="8"/>
  <c r="H12" i="8"/>
  <c r="F12" i="8"/>
  <c r="J11" i="8"/>
  <c r="I11" i="8"/>
  <c r="H11" i="8"/>
  <c r="F11" i="8"/>
  <c r="J10" i="8"/>
  <c r="I10" i="8"/>
  <c r="H10" i="8"/>
  <c r="F10" i="8"/>
  <c r="J9" i="8"/>
  <c r="I9" i="8"/>
  <c r="H9" i="8"/>
  <c r="F9" i="8"/>
  <c r="J8" i="8"/>
  <c r="I8" i="8"/>
  <c r="H8" i="8"/>
  <c r="F8" i="8"/>
  <c r="V7" i="8"/>
  <c r="U7" i="8"/>
  <c r="T7" i="8"/>
  <c r="S7" i="8"/>
  <c r="R7" i="8"/>
  <c r="Q7" i="8"/>
  <c r="P7" i="8"/>
  <c r="O7" i="8"/>
  <c r="N7" i="8"/>
  <c r="M7" i="8"/>
  <c r="L7" i="8"/>
  <c r="K7" i="8"/>
  <c r="J7" i="8"/>
  <c r="I7" i="8"/>
  <c r="H7" i="8"/>
  <c r="G7" i="8"/>
  <c r="F7" i="8"/>
  <c r="E7" i="8"/>
  <c r="V6" i="8"/>
  <c r="U6" i="8"/>
  <c r="T6" i="8"/>
  <c r="S6" i="8"/>
  <c r="R6" i="8"/>
  <c r="Q6" i="8"/>
  <c r="P6" i="8"/>
  <c r="O6" i="8"/>
  <c r="N6" i="8"/>
  <c r="M6" i="8"/>
  <c r="L6" i="8"/>
  <c r="K6" i="8"/>
  <c r="I6" i="8"/>
  <c r="V5" i="8"/>
  <c r="U5" i="8"/>
  <c r="T5" i="8"/>
  <c r="S5" i="8"/>
  <c r="R5" i="8"/>
  <c r="Q5" i="8"/>
  <c r="P5" i="8"/>
  <c r="O5" i="8"/>
  <c r="N5" i="8"/>
  <c r="M5" i="8"/>
  <c r="L5" i="8"/>
  <c r="K5" i="8"/>
  <c r="I5" i="8"/>
  <c r="Q21" i="5"/>
  <c r="Q20" i="5"/>
  <c r="Q19" i="5"/>
  <c r="Q18" i="5"/>
  <c r="Q16" i="5"/>
  <c r="Q15" i="5"/>
  <c r="Q14" i="5"/>
  <c r="Q12" i="5"/>
  <c r="Q11" i="5"/>
  <c r="Q10" i="5"/>
  <c r="Q9" i="5"/>
  <c r="Q8" i="5"/>
  <c r="Q7" i="5"/>
  <c r="Q6" i="5"/>
  <c r="Q5" i="5"/>
  <c r="Q4" i="5"/>
  <c r="Q3" i="5"/>
</calcChain>
</file>

<file path=xl/sharedStrings.xml><?xml version="1.0" encoding="utf-8"?>
<sst xmlns="http://schemas.openxmlformats.org/spreadsheetml/2006/main" count="768" uniqueCount="373">
  <si>
    <t>2026年预算编制计划进度表</t>
  </si>
  <si>
    <t>步骤</t>
  </si>
  <si>
    <t>预算事项</t>
  </si>
  <si>
    <t>具体内容</t>
  </si>
  <si>
    <t>责任人</t>
  </si>
  <si>
    <t>对接人</t>
  </si>
  <si>
    <t>完成时间</t>
  </si>
  <si>
    <t>2026年全面预算启动会</t>
  </si>
  <si>
    <t>全面预算工作要求、工作安排</t>
  </si>
  <si>
    <t>全佳</t>
  </si>
  <si>
    <t>2024-2025年1-10月销售毛利率/出品率/费用参考</t>
  </si>
  <si>
    <t>下发2024年、2025年1-10月销售分维度毛利率/出品率/各部门实际费用明细等资料</t>
  </si>
  <si>
    <t>各事业部负责人
/中心一责</t>
  </si>
  <si>
    <t>销售预算</t>
  </si>
  <si>
    <t>包括部门、人员、行业、产品结构、月度销售额，销售量、毛利率等</t>
  </si>
  <si>
    <t>孔伟
王国炼
郭宏宝</t>
  </si>
  <si>
    <t>生产预算编制</t>
  </si>
  <si>
    <t>根据业务销售预算，编制2025年各月生产量、物料需求量、设备新增情况评估</t>
  </si>
  <si>
    <t>赵春生
郭宏宝
孔伟</t>
  </si>
  <si>
    <t>采购预算编制</t>
  </si>
  <si>
    <t>依据生产编制生产计划（包括采购资金计划需求），编制2025年采购计划/原料/低值易耗等</t>
  </si>
  <si>
    <t>周玲英
翁继成</t>
  </si>
  <si>
    <t>人力需求、人力成本编制预算</t>
  </si>
  <si>
    <t>人力编制人力成本</t>
  </si>
  <si>
    <t>张灵</t>
  </si>
  <si>
    <t>各部门费用编制</t>
  </si>
  <si>
    <t>各中心一责编制部门费用预算，需有明细费用预算编制支持</t>
  </si>
  <si>
    <t>各中心一责</t>
  </si>
  <si>
    <t>固定资产（设备）需求编制</t>
  </si>
  <si>
    <t>各部门根据自身需求编制固定资产需求表；生产相关设备有设备中心统一负责</t>
  </si>
  <si>
    <t>研发立项编制（研发费用目标）</t>
  </si>
  <si>
    <t>2025年研发立项计划及费用编制</t>
  </si>
  <si>
    <t>焦婷婷
马海丰
刘淑辉</t>
  </si>
  <si>
    <t>财务汇总（预算初稿）</t>
  </si>
  <si>
    <t>12月19日前出具第一版预估损益表、成本费用管控表，12月20日向集团汇报</t>
  </si>
  <si>
    <t>修正预算（第1轮修正稿）</t>
  </si>
  <si>
    <t>12月22日前完成首轮修正讨论预算，组织第二次评审汇报</t>
  </si>
  <si>
    <t>修正预算（第2轮修正稿）</t>
  </si>
  <si>
    <t>12月26日前完成二轮修正讨论预算，组织第三次评审汇报</t>
  </si>
  <si>
    <t>公布预算（预算定稿）</t>
  </si>
  <si>
    <t>12月30日前出具预估损益表、成本费用管控表、公布执行</t>
  </si>
  <si>
    <t>注：预算编制过程请充分考虑本中心本部门组织架构是否调整及调整程度，产销预算需结合搬迁计划开展；</t>
  </si>
  <si>
    <t>2026年部门费用填报说明</t>
  </si>
  <si>
    <t>费用类型</t>
  </si>
  <si>
    <t>费用科目</t>
  </si>
  <si>
    <t>费用说明</t>
  </si>
  <si>
    <t>编制部门</t>
  </si>
  <si>
    <t>说明</t>
  </si>
  <si>
    <t>对照</t>
  </si>
  <si>
    <t>财务费用</t>
  </si>
  <si>
    <t>汇兑收益</t>
  </si>
  <si>
    <t>财务部编制</t>
  </si>
  <si>
    <t>汇兑损失</t>
  </si>
  <si>
    <t>利息收入</t>
  </si>
  <si>
    <t>利息支出</t>
  </si>
  <si>
    <t>含担保费</t>
  </si>
  <si>
    <t>手续费</t>
  </si>
  <si>
    <t>未确认融资费用</t>
  </si>
  <si>
    <t>预算明细科目维度无</t>
  </si>
  <si>
    <t>未确认财务费用</t>
  </si>
  <si>
    <t>折旧摊销</t>
  </si>
  <si>
    <t>折旧费</t>
  </si>
  <si>
    <t>固定资产相关的折旧</t>
  </si>
  <si>
    <t>财务部编制，分摊至各部门</t>
  </si>
  <si>
    <t>资产摊销</t>
  </si>
  <si>
    <t>无形资产相关的摊销</t>
  </si>
  <si>
    <t>租赁费</t>
  </si>
  <si>
    <t>厂房租赁、打印机、饮水机等经营性租赁费用</t>
  </si>
  <si>
    <t>成本费用类</t>
  </si>
  <si>
    <t>办公费</t>
  </si>
  <si>
    <t>OA领用及报销办公用品、网站维护、公司绿化、投标文件制作等费用</t>
  </si>
  <si>
    <t>各部门（按需）编制</t>
  </si>
  <si>
    <t>财产保险</t>
  </si>
  <si>
    <t>雇主责任险、财产险等（不含车辆保险）</t>
  </si>
  <si>
    <t>差旅费</t>
  </si>
  <si>
    <t>出差发生的交通、住宿、用餐等费用，含相关补助</t>
  </si>
  <si>
    <t>低值易耗品</t>
  </si>
  <si>
    <t>外购报销零星小物件等（小金额）</t>
  </si>
  <si>
    <t>机物料消耗</t>
  </si>
  <si>
    <t>各部门ERP制单领用备品备件</t>
  </si>
  <si>
    <t>福利费</t>
  </si>
  <si>
    <t>部门聚餐、节日福利、自助餐、周年庆礼品、员工宿舍租赁等</t>
  </si>
  <si>
    <t>伙食费</t>
  </si>
  <si>
    <t>行政部编制分摊至各部门</t>
  </si>
  <si>
    <t>进出口费用</t>
  </si>
  <si>
    <t>港杂费、代理运费、订舱费、拖车费、产地证费用等</t>
  </si>
  <si>
    <t>盘盈亏</t>
  </si>
  <si>
    <t>物料盘盈亏情况</t>
  </si>
  <si>
    <t>制造中心/创奇</t>
  </si>
  <si>
    <t>燃油费</t>
  </si>
  <si>
    <t>公车、叉车、员工私车的汽油、柴油费</t>
  </si>
  <si>
    <t>行政部编制</t>
  </si>
  <si>
    <t>水电费</t>
  </si>
  <si>
    <t>制造中心-设备部/创奇</t>
  </si>
  <si>
    <t>税费</t>
  </si>
  <si>
    <t>各种税费</t>
  </si>
  <si>
    <t>维修费</t>
  </si>
  <si>
    <t>部门资产维修、厂区维修、设备小改造产生的费用（改造费小于该设备原值50%且未明显延长设备使用年限）、设备维护、定期保养、电梯年检、公共基础设施维修等（不含车辆维修）</t>
  </si>
  <si>
    <t>修理费改为维修费</t>
  </si>
  <si>
    <t>广宣费</t>
  </si>
  <si>
    <t>广告、宣传片、宣传册、展会等费用</t>
  </si>
  <si>
    <t>样品费用</t>
  </si>
  <si>
    <t>ERP领用样品费用</t>
  </si>
  <si>
    <t>邮电费</t>
  </si>
  <si>
    <t>快递费、电话费用</t>
  </si>
  <si>
    <t>包装材料</t>
  </si>
  <si>
    <t>包材领用</t>
  </si>
  <si>
    <t>运输费</t>
  </si>
  <si>
    <t>为公司营运产生的运输费用（主要为国内）</t>
  </si>
  <si>
    <t>招待费</t>
  </si>
  <si>
    <t>宴请招待公司外人员，商务费用、购物卡、礼品备库等</t>
  </si>
  <si>
    <t>职工教育经费</t>
  </si>
  <si>
    <t>职工教育类产生的相关费用，例如：继续教育、证书更新、年审、图书角购买图书等</t>
  </si>
  <si>
    <t>业务开发费</t>
  </si>
  <si>
    <t>咨询/服务费</t>
  </si>
  <si>
    <t>咨询服务费</t>
  </si>
  <si>
    <t>融资服务费，中介机构的审计评估服务、信息披露、体系审核、律师费，外部咨询及技术指导等费用</t>
  </si>
  <si>
    <t>培训费</t>
  </si>
  <si>
    <t>因培训产生的相关费用，例如机构培训等（注意与职工教育经费区别）</t>
  </si>
  <si>
    <t>检测检验费</t>
  </si>
  <si>
    <t>产品设备检测、环境测评费、研发相关检测等</t>
  </si>
  <si>
    <t>知识产权专利费</t>
  </si>
  <si>
    <t>知识产权类相关申请及维护费、专利费、代理费</t>
  </si>
  <si>
    <t>研发中心</t>
  </si>
  <si>
    <t>物业管理费</t>
  </si>
  <si>
    <t>支付物业费、垃圾清运费等</t>
  </si>
  <si>
    <t>人力资源费</t>
  </si>
  <si>
    <r>
      <rPr>
        <sz val="11"/>
        <rFont val="微软雅黑"/>
        <family val="2"/>
        <charset val="134"/>
      </rPr>
      <t>人员招聘发生的猎头、背调、档案费，社保公积金</t>
    </r>
    <r>
      <rPr>
        <sz val="11"/>
        <color rgb="FFFF0000"/>
        <rFont val="微软雅黑"/>
        <family val="2"/>
        <charset val="134"/>
      </rPr>
      <t>代理服务</t>
    </r>
    <r>
      <rPr>
        <sz val="11"/>
        <rFont val="微软雅黑"/>
        <family val="2"/>
        <charset val="134"/>
      </rPr>
      <t>，</t>
    </r>
    <r>
      <rPr>
        <sz val="11"/>
        <color rgb="FFFF0000"/>
        <rFont val="微软雅黑"/>
        <family val="2"/>
        <charset val="134"/>
      </rPr>
      <t>代应聘人员报销的车、住宿等费用</t>
    </r>
  </si>
  <si>
    <t>人力资源部编制</t>
  </si>
  <si>
    <t>诉讼费</t>
  </si>
  <si>
    <t>法律纠纷产生的费用，不含律师费</t>
  </si>
  <si>
    <t>法务部编制</t>
  </si>
  <si>
    <t>其他</t>
  </si>
  <si>
    <t>会议费</t>
  </si>
  <si>
    <t>举办或参加会议产生的相关费用（有外部会议通知）</t>
  </si>
  <si>
    <t>车辆使用费</t>
  </si>
  <si>
    <t>公司车辆维修保养、年检、洗车、保险等</t>
  </si>
  <si>
    <t>劳动保护费</t>
  </si>
  <si>
    <t>辞退福利</t>
  </si>
  <si>
    <t>辞退相关的补偿金</t>
  </si>
  <si>
    <t>工会经费</t>
  </si>
  <si>
    <t>用人费用</t>
  </si>
  <si>
    <t>提成</t>
  </si>
  <si>
    <t>各营销中心编制</t>
  </si>
  <si>
    <t>工资</t>
  </si>
  <si>
    <t>公积金</t>
  </si>
  <si>
    <t>加班费</t>
  </si>
  <si>
    <t>奖金</t>
  </si>
  <si>
    <t>津贴</t>
  </si>
  <si>
    <t>社保</t>
  </si>
  <si>
    <t>直接人工工资</t>
  </si>
  <si>
    <t>费用大类与细类分开</t>
  </si>
  <si>
    <t>直接人工加班费</t>
  </si>
  <si>
    <t>直接人工奖金</t>
  </si>
  <si>
    <t>直接人工津贴</t>
  </si>
  <si>
    <t>直接人工社保</t>
  </si>
  <si>
    <t>直接人工公积金</t>
  </si>
  <si>
    <t>2026年部门费用预算编制数据来源表</t>
  </si>
  <si>
    <t>部门</t>
  </si>
  <si>
    <t>科目</t>
  </si>
  <si>
    <t>内容</t>
  </si>
  <si>
    <t>计算依据</t>
  </si>
  <si>
    <t>1月</t>
  </si>
  <si>
    <t>2月</t>
  </si>
  <si>
    <t>3月</t>
  </si>
  <si>
    <t>4月</t>
  </si>
  <si>
    <t>5月</t>
  </si>
  <si>
    <t>6月</t>
  </si>
  <si>
    <t>7月</t>
  </si>
  <si>
    <t>8月</t>
  </si>
  <si>
    <t>9月</t>
  </si>
  <si>
    <t>10月</t>
  </si>
  <si>
    <t>11月</t>
  </si>
  <si>
    <t>12月</t>
  </si>
  <si>
    <t>合计</t>
  </si>
  <si>
    <t>信息化部</t>
  </si>
  <si>
    <t>服务费</t>
  </si>
  <si>
    <t>ERP年度维护费</t>
  </si>
  <si>
    <t>ERP软件固定的年度维护费，处理使用期间的软件维保服务，按模块计算维护费用，根据合同的10% 在优惠后，保持在3万元每年。</t>
  </si>
  <si>
    <t>0A年度维护费</t>
  </si>
  <si>
    <t>OA使用期间的软件维保服务，合同的10%，年度维护费用18000元/年</t>
  </si>
  <si>
    <t>钉钉专业版年度租赁费</t>
  </si>
  <si>
    <t>钉钉专业版授权使用年服务费，升级主要功能（钉盘空间，聊天记录长时间保存等）统一价模式。</t>
  </si>
  <si>
    <t>钉钉OFFICE任务管理套件</t>
  </si>
  <si>
    <t>钉钉OFFICE高级任务管理套件</t>
  </si>
  <si>
    <t>企业邮箱租赁费</t>
  </si>
  <si>
    <t>150账号 年租费用预估11400元</t>
  </si>
  <si>
    <t>网站域名租赁费</t>
  </si>
  <si>
    <t>公司注册域名 + 官网空间租赁服务/年  企业微信认证服务费等</t>
  </si>
  <si>
    <t>报表系统年度维护费</t>
  </si>
  <si>
    <t>报表系统的维护服务，年度维护费用20000元/年</t>
  </si>
  <si>
    <t>ERP/OA咨询服务费</t>
  </si>
  <si>
    <t>ERP、OA、 报表系统相关业务扩展升级的咨询服务 预设8人天费用</t>
  </si>
  <si>
    <t>电脑打印机监控等低值易耗的购置更换</t>
  </si>
  <si>
    <t>办公设备（如电脑周边配件、打印机、监控设备 、低值物件增购替换</t>
  </si>
  <si>
    <t>固定资产</t>
  </si>
  <si>
    <t>台式电脑汰旧换新</t>
  </si>
  <si>
    <t>2025年预计10台，更新12台，本年度预计17台  17*3000  51000元
（板材商务支持-2台（杨鸿雁、蒋雪花）物流3台（冯英凯、郑江、办事文员）应用开发2台（姚飞、高蕾）财务3台（陈玲玉、刘路、陆翠仙）采购2台（龚嘉欣、曾晓雪），板材制造4台（生产文员、卫彬、陈云龙、荆志远）实验室1台）</t>
  </si>
  <si>
    <t>笔记本电脑汰旧换新</t>
  </si>
  <si>
    <t>预计更换12台笔记本  12*4000=48000元
2020年： 於洪，毛燕娟、张华根、汪思麒，高申华、何照见、
2021年：常红非、赵春生、 胡文彪、马海丰、 谢予帆、陈智慧</t>
  </si>
  <si>
    <t>团建及招待费</t>
  </si>
  <si>
    <t>部门团建（预计2-4人）</t>
  </si>
  <si>
    <t>建德建设，外出培训学习，预计2-3次</t>
  </si>
  <si>
    <t>服务器等硬件委外维修预算</t>
  </si>
  <si>
    <t>预估20000元</t>
  </si>
  <si>
    <t>钉钉AI博士</t>
  </si>
  <si>
    <t>预估原价19800元每年      2025年9800元 3月26日开通</t>
  </si>
  <si>
    <t>服务器上云费用</t>
  </si>
  <si>
    <t>预估年服务费50000-80000元</t>
  </si>
  <si>
    <t>建德基础设施建设费用</t>
  </si>
  <si>
    <t>见建德工厂明细需求表</t>
  </si>
  <si>
    <t>软件购买费用</t>
  </si>
  <si>
    <t>见软件需求表</t>
  </si>
  <si>
    <t>2026年部门费用预算汇总表</t>
  </si>
  <si>
    <t>金额单位：元</t>
  </si>
  <si>
    <t>序号</t>
  </si>
  <si>
    <t>费用项目</t>
  </si>
  <si>
    <t>2024年度实际</t>
  </si>
  <si>
    <t>2025年实际</t>
  </si>
  <si>
    <t>2026年度预算</t>
  </si>
  <si>
    <t>2026年度分月预算</t>
  </si>
  <si>
    <t>1-12月实际</t>
  </si>
  <si>
    <t>占收入比</t>
  </si>
  <si>
    <t>1-10月实际</t>
  </si>
  <si>
    <t>预算合计</t>
  </si>
  <si>
    <t>PC营业收入（元）</t>
  </si>
  <si>
    <t>PC入库量（吨）</t>
  </si>
  <si>
    <t>一级科目</t>
  </si>
  <si>
    <t>二级科目</t>
  </si>
  <si>
    <t>费用性质</t>
  </si>
  <si>
    <t>填写说明</t>
  </si>
  <si>
    <t>管理费用</t>
  </si>
  <si>
    <t>固定费用</t>
  </si>
  <si>
    <t>报人员编制需求后，由人力资源部统一编制</t>
  </si>
  <si>
    <t>变动费用</t>
  </si>
  <si>
    <t>团建费自行编制，其他福利费由行政部统一编制</t>
  </si>
  <si>
    <t>行政部统一编制</t>
  </si>
  <si>
    <t>行政部统一编制（员工油贴）</t>
  </si>
  <si>
    <t>2026年投资预算表</t>
  </si>
  <si>
    <t>表一、固定资产投资类</t>
  </si>
  <si>
    <t>单位：元</t>
  </si>
  <si>
    <t>需求部门</t>
  </si>
  <si>
    <t>资产类别</t>
  </si>
  <si>
    <t>资产名称</t>
  </si>
  <si>
    <t>用途说明</t>
  </si>
  <si>
    <t>单位</t>
  </si>
  <si>
    <t>数量</t>
  </si>
  <si>
    <t>单价</t>
  </si>
  <si>
    <t>金额（元）</t>
  </si>
  <si>
    <t>需求时间（月份）</t>
  </si>
  <si>
    <t>计提的折旧</t>
  </si>
  <si>
    <t>2026年度支付计划</t>
  </si>
  <si>
    <t>支付尽量细到月度</t>
  </si>
  <si>
    <t>一季度</t>
  </si>
  <si>
    <t>二季度</t>
  </si>
  <si>
    <t>三季度</t>
  </si>
  <si>
    <t>四季度</t>
  </si>
  <si>
    <t>电子设备</t>
  </si>
  <si>
    <t>台式电脑</t>
  </si>
  <si>
    <t>台式电脑办公汰旧换新</t>
  </si>
  <si>
    <t>台</t>
  </si>
  <si>
    <t>笔记本电脑</t>
  </si>
  <si>
    <t>笔记本办公汰旧换新</t>
  </si>
  <si>
    <t>台式电脑增购（根据明年人力资源提供的新增人员需求明细增加）</t>
  </si>
  <si>
    <t>笔记本电脑增购（根据明年人力资源提供的新增人员需求明细增加）</t>
  </si>
  <si>
    <t>IT基础设施（建德明细表）</t>
  </si>
  <si>
    <t>专项建德工厂建设（网络、机房、监控、门禁、视频会议等）</t>
  </si>
  <si>
    <t>软件（软件需求表）</t>
  </si>
  <si>
    <t>OA、ERP、钉钉等升级</t>
  </si>
  <si>
    <t>添加行</t>
  </si>
  <si>
    <t>总计</t>
  </si>
  <si>
    <t>表二、外购无形资产投资类</t>
  </si>
  <si>
    <t>摊销的金额</t>
  </si>
  <si>
    <t>小计</t>
  </si>
  <si>
    <t>表三、研发投资类</t>
  </si>
  <si>
    <t>项目名称</t>
  </si>
  <si>
    <t>研发总预算</t>
  </si>
  <si>
    <t>年初余额</t>
  </si>
  <si>
    <t>预计完成时间</t>
  </si>
  <si>
    <t>2026年投入</t>
  </si>
  <si>
    <t>是否形成资产</t>
  </si>
  <si>
    <t>2026年
资本化金额</t>
  </si>
  <si>
    <t>否</t>
  </si>
  <si>
    <t>制表：</t>
  </si>
  <si>
    <t>审核：</t>
  </si>
  <si>
    <t>审批：</t>
  </si>
  <si>
    <t>填表说明：</t>
  </si>
  <si>
    <t>1、灰色区域为公式，请勿擅自修改。</t>
  </si>
  <si>
    <t>2、资产or费用请准确划分，如有疑问可咨询会计核算部。</t>
  </si>
  <si>
    <t>品诚晶曜绿能科技（杭州）有限公司_x000B_新建厂区</t>
  </si>
  <si>
    <t>系统名称</t>
  </si>
  <si>
    <t>造价</t>
  </si>
  <si>
    <t>备注（建设区域）</t>
  </si>
  <si>
    <t>系统简介</t>
  </si>
  <si>
    <t>综合布线系统</t>
  </si>
  <si>
    <t>办公楼15%、宿舍15%、车间60%</t>
  </si>
  <si>
    <t>企业办公网络、电话、视频会议、无线AP接入、生产监控、设备物联等;</t>
  </si>
  <si>
    <t>语音系统</t>
  </si>
  <si>
    <t>办公楼70%、宿舍10%、车间20%</t>
  </si>
  <si>
    <t>企业电话、传真接入；企业内部电话局域网，</t>
  </si>
  <si>
    <t>计算机网络系统</t>
  </si>
  <si>
    <t>办公楼20%、宿舍10%、车间60%</t>
  </si>
  <si>
    <t>监控设备等设备网数通设备、企业内外网络安全以及企业园区内无线有线网络搭建</t>
  </si>
  <si>
    <t>视频监控系统</t>
  </si>
  <si>
    <t>办公楼7%、宿舍3%、车间70%、室外20%</t>
  </si>
  <si>
    <t>企业园区内、围墙、公安区域的安防系统</t>
  </si>
  <si>
    <t>电子围栏系统</t>
  </si>
  <si>
    <t>室外</t>
  </si>
  <si>
    <t>企业园区围墙上的电子围栏</t>
  </si>
  <si>
    <t>人脸门禁系统</t>
  </si>
  <si>
    <t>办公楼50%、车间50%</t>
  </si>
  <si>
    <t>关键部门、实验室、冷库等重点管控区域的门禁系统（需刷脸才行）</t>
  </si>
  <si>
    <t>人行通道系统</t>
  </si>
  <si>
    <t>进出企业园区的人行道闸系统</t>
  </si>
  <si>
    <t>停车场管理系统</t>
  </si>
  <si>
    <t>进出企业园区的车辆道闸系统</t>
  </si>
  <si>
    <t>梯控系统</t>
  </si>
  <si>
    <t>专梯控制系统，专人才能乘坐</t>
  </si>
  <si>
    <t>LED大屏显示</t>
  </si>
  <si>
    <t>企业园区大门口用于宣传的LED户外大屏</t>
  </si>
  <si>
    <t>五方通话系统</t>
  </si>
  <si>
    <t>电梯安全预警系统</t>
  </si>
  <si>
    <t>远程抄表系统</t>
  </si>
  <si>
    <t>宿舍</t>
  </si>
  <si>
    <t>能耗管理系统，建设此系统可为企业美年节约客观的水电费</t>
  </si>
  <si>
    <t>电子巡更系统</t>
  </si>
  <si>
    <t>保安巡检系统</t>
  </si>
  <si>
    <t>多媒体会议系统</t>
  </si>
  <si>
    <t>办公楼</t>
  </si>
  <si>
    <t>办公楼的8间会议室的会议简洁系统</t>
  </si>
  <si>
    <t>董事会议室音视频系统</t>
  </si>
  <si>
    <t>董事会议室，以中高端方式部署</t>
  </si>
  <si>
    <t>报告厅音视频系统</t>
  </si>
  <si>
    <t>企业报告厅，可以举行小型企业晚会  新产品发布会等功能</t>
  </si>
  <si>
    <t>KTV音视频系统</t>
  </si>
  <si>
    <t>娱乐休闲相关系统</t>
  </si>
  <si>
    <t>系统集成平台</t>
  </si>
  <si>
    <t>用于各个系统数据互通的集成管理平台，并可以实现部分设备远程控制功能</t>
  </si>
  <si>
    <t>机房工程</t>
  </si>
  <si>
    <t>企业常规机房，用于放置部分软件以及系统的服务器</t>
  </si>
  <si>
    <t>UPS电源系统</t>
  </si>
  <si>
    <t>办公楼10%、车间90%</t>
  </si>
  <si>
    <t>整个弱电应急设备的后背电源系统，如停电即可启用该后备电源，确保安防监控24小时在线</t>
  </si>
  <si>
    <t>综合管路工程</t>
  </si>
  <si>
    <t>企业园区内部以及楼宇地下室等区域的管道、桥架等。</t>
  </si>
  <si>
    <t>A</t>
  </si>
  <si>
    <t>设备材料费</t>
  </si>
  <si>
    <t>B</t>
  </si>
  <si>
    <t>施工安装调试费</t>
  </si>
  <si>
    <t>C</t>
  </si>
  <si>
    <t>税金（设备13%税率+技术服务6%税率）</t>
  </si>
  <si>
    <t>D</t>
  </si>
  <si>
    <t>项目总造价</t>
  </si>
  <si>
    <t>方案&amp;功能说明</t>
  </si>
  <si>
    <t>预估造价（万元）</t>
  </si>
  <si>
    <t>优先级</t>
  </si>
  <si>
    <t>泛微OA升级</t>
  </si>
  <si>
    <t>E9升级到E10，实现AI功能，智能助手，文档智能，流程优化，数据洞察，大模型支持</t>
  </si>
  <si>
    <t>高</t>
  </si>
  <si>
    <t>鼎捷E10 ERP升级</t>
  </si>
  <si>
    <t>E10升级到E15，提升生产制造能力（智能排程、预测性维护）；质量管控（智能质检、视觉检测）及管理决策（AI分析及智能助手）</t>
  </si>
  <si>
    <t>中高</t>
  </si>
  <si>
    <t>条码管理系统</t>
  </si>
  <si>
    <t>仓库条码管理、生产条码管理、物流条码管理、质量条码管理</t>
  </si>
  <si>
    <t>钉钉升级企业版</t>
  </si>
  <si>
    <t>统一门户，集成平台，知识库，AI及API接口开发；</t>
  </si>
  <si>
    <t>最高</t>
  </si>
  <si>
    <t>费控管理系统</t>
  </si>
  <si>
    <t>统一费控管理系统，统一预订、结算、开票，合规化</t>
  </si>
  <si>
    <t>电子签章+印章管理系统</t>
  </si>
  <si>
    <t>云平台，租用</t>
  </si>
  <si>
    <t>人力资源部/各部门(按需)编制</t>
    <phoneticPr fontId="44" type="noConversion"/>
  </si>
  <si>
    <t>行政部编制/各部门(按需)编制</t>
    <phoneticPr fontId="4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</si>
</sst>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 #,##0_ ;_ * \-#,##0_ ;_ * &quot;-&quot;_ ;_ @_ "/>
    <numFmt numFmtId="177" formatCode="_ * #,##0.00_ ;_ * \-#,##0.00_ ;_ * &quot;-&quot;??_ ;_ @_ "/>
    <numFmt numFmtId="178" formatCode="_-#,##0.00;\-#,##0.00;"/>
    <numFmt numFmtId="179" formatCode="_ * #,##0_ ;_ * \-#,##0_ ;_ * &quot;-&quot;??_ ;_ @_ "/>
    <numFmt numFmtId="180" formatCode="#,##0_ "/>
    <numFmt numFmtId="181" formatCode="#,##0.00_ "/>
    <numFmt numFmtId="182" formatCode="yyyy&quot;年&quot;m&quot;月&quot;;@"/>
    <numFmt numFmtId="183" formatCode="0.00_);[Red]\(0.00\)"/>
  </numFmts>
  <fonts count="45">
    <font>
      <sz val="11"/>
      <color theme="1"/>
      <name val="宋体"/>
      <charset val="134"/>
      <scheme val="minor"/>
    </font>
    <font>
      <sz val="11"/>
      <color rgb="FFFF0000"/>
      <name val="宋体"/>
      <family val="3"/>
      <charset val="134"/>
      <scheme val="minor"/>
    </font>
    <font>
      <sz val="11"/>
      <color theme="0"/>
      <name val="宋体"/>
      <family val="3"/>
      <charset val="134"/>
      <scheme val="minor"/>
    </font>
    <font>
      <sz val="12"/>
      <color rgb="FF000000"/>
      <name val="宋体"/>
      <family val="3"/>
      <charset val="134"/>
      <scheme val="minor"/>
    </font>
    <font>
      <sz val="22"/>
      <color theme="1"/>
      <name val="宋体"/>
      <family val="3"/>
      <charset val="134"/>
      <scheme val="minor"/>
    </font>
    <font>
      <b/>
      <sz val="11"/>
      <color theme="1"/>
      <name val="宋体"/>
      <family val="3"/>
      <charset val="134"/>
      <scheme val="minor"/>
    </font>
    <font>
      <b/>
      <sz val="10"/>
      <color theme="1"/>
      <name val="微软雅黑"/>
      <family val="2"/>
      <charset val="134"/>
    </font>
    <font>
      <sz val="10"/>
      <color theme="1"/>
      <name val="微软雅黑"/>
      <family val="2"/>
      <charset val="134"/>
    </font>
    <font>
      <b/>
      <sz val="18"/>
      <color theme="1"/>
      <name val="微软雅黑"/>
      <family val="2"/>
      <charset val="134"/>
    </font>
    <font>
      <b/>
      <sz val="10"/>
      <color rgb="FFFF0000"/>
      <name val="微软雅黑"/>
      <family val="2"/>
      <charset val="134"/>
    </font>
    <font>
      <sz val="10"/>
      <name val="微软雅黑"/>
      <family val="2"/>
      <charset val="134"/>
    </font>
    <font>
      <b/>
      <sz val="10"/>
      <name val="微软雅黑"/>
      <family val="2"/>
      <charset val="134"/>
    </font>
    <font>
      <i/>
      <sz val="10"/>
      <color theme="1"/>
      <name val="微软雅黑"/>
      <family val="2"/>
      <charset val="134"/>
    </font>
    <font>
      <b/>
      <sz val="16"/>
      <color theme="1"/>
      <name val="微软雅黑"/>
      <family val="2"/>
      <charset val="134"/>
    </font>
    <font>
      <b/>
      <sz val="14"/>
      <color theme="1"/>
      <name val="宋体"/>
      <family val="3"/>
      <charset val="134"/>
      <scheme val="minor"/>
    </font>
    <font>
      <b/>
      <sz val="12"/>
      <color theme="1"/>
      <name val="宋体"/>
      <family val="3"/>
      <charset val="134"/>
      <scheme val="minor"/>
    </font>
    <font>
      <b/>
      <sz val="10"/>
      <color theme="1"/>
      <name val="宋体"/>
      <family val="3"/>
      <charset val="134"/>
      <scheme val="minor"/>
    </font>
    <font>
      <b/>
      <sz val="16"/>
      <color theme="1"/>
      <name val="宋体"/>
      <family val="3"/>
      <charset val="134"/>
      <scheme val="minor"/>
    </font>
    <font>
      <sz val="11"/>
      <color theme="1"/>
      <name val="微软雅黑"/>
      <family val="2"/>
      <charset val="134"/>
    </font>
    <font>
      <b/>
      <sz val="9"/>
      <name val="微软雅黑"/>
      <family val="2"/>
      <charset val="134"/>
    </font>
    <font>
      <sz val="9"/>
      <color theme="1"/>
      <name val="微软雅黑"/>
      <family val="2"/>
      <charset val="134"/>
    </font>
    <font>
      <b/>
      <sz val="11"/>
      <color theme="1"/>
      <name val="等线"/>
      <family val="4"/>
      <charset val="134"/>
    </font>
    <font>
      <sz val="11"/>
      <color theme="1"/>
      <name val="等线"/>
      <family val="4"/>
      <charset val="134"/>
    </font>
    <font>
      <b/>
      <sz val="18"/>
      <color theme="1"/>
      <name val="等线"/>
      <family val="4"/>
      <charset val="134"/>
    </font>
    <font>
      <sz val="11"/>
      <color rgb="FF000000"/>
      <name val="等线"/>
      <family val="4"/>
      <charset val="134"/>
    </font>
    <font>
      <sz val="10"/>
      <color theme="1"/>
      <name val="等线"/>
      <family val="4"/>
      <charset val="134"/>
    </font>
    <font>
      <b/>
      <sz val="11"/>
      <name val="微软雅黑"/>
      <family val="2"/>
      <charset val="134"/>
    </font>
    <font>
      <sz val="11"/>
      <name val="微软雅黑"/>
      <family val="2"/>
      <charset val="134"/>
    </font>
    <font>
      <sz val="11"/>
      <color rgb="FFFF0000"/>
      <name val="微软雅黑"/>
      <family val="2"/>
      <charset val="134"/>
    </font>
    <font>
      <b/>
      <sz val="11"/>
      <color rgb="FFFF0000"/>
      <name val="微软雅黑"/>
      <family val="2"/>
      <charset val="134"/>
    </font>
    <font>
      <sz val="11"/>
      <color rgb="FF0070C0"/>
      <name val="宋体"/>
      <family val="3"/>
      <charset val="134"/>
      <scheme val="minor"/>
    </font>
    <font>
      <sz val="11"/>
      <color rgb="FF000000"/>
      <name val="微软雅黑"/>
      <family val="2"/>
      <charset val="134"/>
    </font>
    <font>
      <sz val="12"/>
      <color theme="1"/>
      <name val="宋体"/>
      <family val="3"/>
      <charset val="134"/>
      <scheme val="minor"/>
    </font>
    <font>
      <b/>
      <sz val="18"/>
      <color rgb="FF000000"/>
      <name val="微软雅黑"/>
      <family val="2"/>
      <charset val="134"/>
    </font>
    <font>
      <b/>
      <sz val="12"/>
      <color rgb="FF000000"/>
      <name val="微软雅黑"/>
      <family val="2"/>
      <charset val="134"/>
    </font>
    <font>
      <sz val="12"/>
      <color rgb="FF000000"/>
      <name val="微软雅黑"/>
      <family val="2"/>
      <charset val="134"/>
    </font>
    <font>
      <sz val="10"/>
      <name val="Arial"/>
      <family val="2"/>
    </font>
    <font>
      <sz val="11"/>
      <color indexed="20"/>
      <name val="宋体"/>
      <family val="3"/>
      <charset val="134"/>
    </font>
    <font>
      <sz val="12"/>
      <name val="Times New Roman"/>
      <family val="1"/>
    </font>
    <font>
      <sz val="12"/>
      <name val="宋体"/>
      <family val="3"/>
      <charset val="134"/>
    </font>
    <font>
      <sz val="10"/>
      <name val="宋体"/>
      <family val="3"/>
      <charset val="134"/>
    </font>
    <font>
      <sz val="10"/>
      <color indexed="8"/>
      <name val="Arial"/>
      <family val="2"/>
    </font>
    <font>
      <sz val="12"/>
      <color indexed="20"/>
      <name val="新細明體"/>
      <family val="1"/>
      <charset val="136"/>
    </font>
    <font>
      <sz val="11"/>
      <color theme="1"/>
      <name val="宋体"/>
      <family val="3"/>
      <charset val="134"/>
      <scheme val="minor"/>
    </font>
    <font>
      <sz val="9"/>
      <name val="宋体"/>
      <family val="3"/>
      <charset val="134"/>
      <scheme val="minor"/>
    </font>
  </fonts>
  <fills count="13">
    <fill>
      <patternFill patternType="none"/>
    </fill>
    <fill>
      <patternFill patternType="gray125"/>
    </fill>
    <fill>
      <patternFill patternType="solid">
        <fgColor rgb="FF00B0F0"/>
        <bgColor indexed="64"/>
      </patternFill>
    </fill>
    <fill>
      <patternFill patternType="solid">
        <fgColor theme="0" tint="-0.14996795556505021"/>
        <bgColor indexed="64"/>
      </patternFill>
    </fill>
    <fill>
      <patternFill patternType="solid">
        <fgColor theme="0" tint="-0.14990691854609822"/>
        <bgColor indexed="64"/>
      </patternFill>
    </fill>
    <fill>
      <patternFill patternType="solid">
        <fgColor theme="5" tint="0.79989013336588644"/>
        <bgColor indexed="64"/>
      </patternFill>
    </fill>
    <fill>
      <patternFill patternType="solid">
        <fgColor theme="4" tint="0.39963988158818325"/>
        <bgColor indexed="64"/>
      </patternFill>
    </fill>
    <fill>
      <patternFill patternType="solid">
        <fgColor theme="5" tint="0.59999389629810485"/>
        <bgColor indexed="64"/>
      </patternFill>
    </fill>
    <fill>
      <patternFill patternType="solid">
        <fgColor theme="6" tint="0.3999450666829432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D8D8D8"/>
        <bgColor indexed="64"/>
      </patternFill>
    </fill>
    <fill>
      <patternFill patternType="solid">
        <fgColor indexed="45"/>
        <bgColor indexed="64"/>
      </patternFill>
    </fill>
  </fills>
  <borders count="5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diagonal/>
    </border>
    <border>
      <left style="medium">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s>
  <cellStyleXfs count="17">
    <xf numFmtId="0" fontId="0" fillId="0" borderId="0">
      <alignment vertical="center"/>
    </xf>
    <xf numFmtId="177" fontId="43" fillId="0" borderId="0" applyFont="0" applyFill="0" applyBorder="0" applyAlignment="0" applyProtection="0">
      <alignment vertical="center"/>
    </xf>
    <xf numFmtId="9" fontId="43" fillId="0" borderId="0" applyFont="0" applyFill="0" applyBorder="0" applyAlignment="0" applyProtection="0">
      <alignment vertical="center"/>
    </xf>
    <xf numFmtId="9" fontId="36" fillId="0" borderId="0" applyFont="0" applyFill="0" applyBorder="0" applyAlignment="0">
      <protection locked="0"/>
    </xf>
    <xf numFmtId="9" fontId="43" fillId="0" borderId="0" applyFont="0" applyFill="0" applyBorder="0" applyAlignment="0" applyProtection="0">
      <alignment vertical="center"/>
    </xf>
    <xf numFmtId="0" fontId="37" fillId="12" borderId="0" applyNumberFormat="0" applyBorder="0" applyProtection="0">
      <alignment vertical="center"/>
    </xf>
    <xf numFmtId="0" fontId="36" fillId="0" borderId="0"/>
    <xf numFmtId="0" fontId="43" fillId="0" borderId="0">
      <alignment vertical="center"/>
    </xf>
    <xf numFmtId="0" fontId="38" fillId="0" borderId="0"/>
    <xf numFmtId="0" fontId="39" fillId="0" borderId="0">
      <alignment vertical="top"/>
    </xf>
    <xf numFmtId="0" fontId="43" fillId="0" borderId="0">
      <alignment vertical="center"/>
    </xf>
    <xf numFmtId="0" fontId="43" fillId="0" borderId="0">
      <alignment vertical="center"/>
    </xf>
    <xf numFmtId="178" fontId="40" fillId="0" borderId="0">
      <alignment vertical="center"/>
    </xf>
    <xf numFmtId="0" fontId="36" fillId="0" borderId="0"/>
    <xf numFmtId="0" fontId="41" fillId="0" borderId="0">
      <alignment vertical="top"/>
    </xf>
    <xf numFmtId="0" fontId="42" fillId="12" borderId="0" applyNumberFormat="0" applyBorder="0" applyProtection="0">
      <alignment vertical="center"/>
    </xf>
    <xf numFmtId="177" fontId="37" fillId="0" borderId="0" applyFont="0" applyFill="0" applyBorder="0" applyAlignment="0" applyProtection="0">
      <alignment vertical="center"/>
    </xf>
  </cellStyleXfs>
  <cellXfs count="26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2" borderId="0" xfId="0" applyFont="1" applyFill="1" applyAlignment="1">
      <alignment horizontal="center" vertical="center"/>
    </xf>
    <xf numFmtId="0" fontId="2" fillId="2" borderId="0" xfId="0" applyFont="1" applyFill="1">
      <alignment vertical="center"/>
    </xf>
    <xf numFmtId="0" fontId="0" fillId="0" borderId="0" xfId="0" applyAlignment="1">
      <alignment vertical="center" wrapText="1"/>
    </xf>
    <xf numFmtId="0" fontId="3" fillId="0" borderId="0" xfId="0" applyFont="1" applyAlignment="1">
      <alignment vertical="center" wrapText="1"/>
    </xf>
    <xf numFmtId="0" fontId="5" fillId="0" borderId="4" xfId="0" applyFont="1" applyBorder="1" applyAlignment="1">
      <alignment horizontal="center"/>
    </xf>
    <xf numFmtId="0" fontId="5" fillId="0" borderId="5" xfId="0" applyFont="1" applyBorder="1" applyAlignment="1"/>
    <xf numFmtId="0" fontId="5" fillId="0" borderId="5" xfId="0" applyFont="1" applyBorder="1" applyAlignment="1">
      <alignment horizontal="center"/>
    </xf>
    <xf numFmtId="0" fontId="5" fillId="0" borderId="6" xfId="0" applyFont="1" applyBorder="1" applyAlignment="1">
      <alignment horizontal="center"/>
    </xf>
    <xf numFmtId="0" fontId="0" fillId="0" borderId="7" xfId="0" applyBorder="1" applyAlignment="1">
      <alignment horizontal="center" vertical="center"/>
    </xf>
    <xf numFmtId="0" fontId="0" fillId="0" borderId="8" xfId="0" applyBorder="1">
      <alignment vertical="center"/>
    </xf>
    <xf numFmtId="179" fontId="0" fillId="0" borderId="8" xfId="0" applyNumberFormat="1" applyBorder="1">
      <alignment vertical="center"/>
    </xf>
    <xf numFmtId="0" fontId="0" fillId="0" borderId="8" xfId="0" applyBorder="1" applyAlignment="1"/>
    <xf numFmtId="0" fontId="0" fillId="0" borderId="9" xfId="0" applyBorder="1" applyAlignment="1"/>
    <xf numFmtId="0" fontId="0" fillId="0" borderId="9" xfId="0" applyBorder="1" applyAlignment="1">
      <alignment wrapText="1"/>
    </xf>
    <xf numFmtId="0" fontId="0" fillId="0" borderId="10" xfId="0" applyBorder="1" applyAlignment="1">
      <alignment horizontal="center" vertical="center"/>
    </xf>
    <xf numFmtId="0" fontId="0" fillId="0" borderId="11" xfId="0" applyBorder="1">
      <alignment vertical="center"/>
    </xf>
    <xf numFmtId="179" fontId="0" fillId="0" borderId="11" xfId="0" applyNumberFormat="1" applyBorder="1">
      <alignment vertical="center"/>
    </xf>
    <xf numFmtId="0" fontId="0" fillId="0" borderId="11" xfId="0" applyBorder="1" applyAlignment="1"/>
    <xf numFmtId="0" fontId="0" fillId="0" borderId="12" xfId="0" applyBorder="1" applyAlignment="1"/>
    <xf numFmtId="0" fontId="0" fillId="0" borderId="13" xfId="0" applyBorder="1" applyAlignment="1">
      <alignment horizontal="center" vertical="center"/>
    </xf>
    <xf numFmtId="0" fontId="0" fillId="0" borderId="14" xfId="0" applyBorder="1">
      <alignment vertical="center"/>
    </xf>
    <xf numFmtId="179" fontId="0" fillId="0" borderId="14" xfId="0" applyNumberFormat="1" applyBorder="1">
      <alignment vertical="center"/>
    </xf>
    <xf numFmtId="0" fontId="0" fillId="0" borderId="14" xfId="0" applyBorder="1" applyAlignment="1"/>
    <xf numFmtId="0" fontId="0" fillId="0" borderId="15" xfId="0" applyBorder="1" applyAlignment="1"/>
    <xf numFmtId="179" fontId="0" fillId="0" borderId="0" xfId="0" applyNumberFormat="1">
      <alignment vertical="center"/>
    </xf>
    <xf numFmtId="0" fontId="0" fillId="0" borderId="0" xfId="0" applyAlignment="1"/>
    <xf numFmtId="0" fontId="6" fillId="0" borderId="0" xfId="7" applyFont="1">
      <alignment vertical="center"/>
    </xf>
    <xf numFmtId="0" fontId="7" fillId="0" borderId="0" xfId="7" applyFont="1">
      <alignment vertical="center"/>
    </xf>
    <xf numFmtId="0" fontId="9" fillId="0" borderId="0" xfId="7" applyFont="1">
      <alignment vertical="center"/>
    </xf>
    <xf numFmtId="176" fontId="10" fillId="0" borderId="0" xfId="13" applyNumberFormat="1" applyFont="1" applyAlignment="1">
      <alignment vertical="center" shrinkToFit="1"/>
    </xf>
    <xf numFmtId="0" fontId="11" fillId="0" borderId="0" xfId="13" applyFont="1" applyAlignment="1">
      <alignment vertical="center" shrinkToFit="1"/>
    </xf>
    <xf numFmtId="0" fontId="10" fillId="0" borderId="0" xfId="13" applyFont="1" applyAlignment="1">
      <alignment horizontal="right" shrinkToFit="1"/>
    </xf>
    <xf numFmtId="0" fontId="10" fillId="0" borderId="0" xfId="13" applyFont="1" applyAlignment="1">
      <alignment vertical="center" shrinkToFit="1"/>
    </xf>
    <xf numFmtId="0" fontId="10" fillId="3" borderId="8" xfId="13" applyFont="1" applyFill="1" applyBorder="1" applyAlignment="1">
      <alignment horizontal="center" vertical="center" wrapText="1"/>
    </xf>
    <xf numFmtId="0" fontId="10" fillId="3" borderId="9" xfId="13" applyFont="1" applyFill="1" applyBorder="1" applyAlignment="1">
      <alignment horizontal="center" vertical="center" wrapText="1"/>
    </xf>
    <xf numFmtId="0" fontId="7" fillId="0" borderId="7" xfId="7" applyFont="1" applyBorder="1" applyAlignment="1">
      <alignment horizontal="center" vertical="center"/>
    </xf>
    <xf numFmtId="0" fontId="7" fillId="0" borderId="8" xfId="7" applyFont="1" applyBorder="1">
      <alignment vertical="center"/>
    </xf>
    <xf numFmtId="176" fontId="7" fillId="4" borderId="8" xfId="1" applyNumberFormat="1" applyFont="1" applyFill="1" applyBorder="1">
      <alignment vertical="center"/>
    </xf>
    <xf numFmtId="177" fontId="7" fillId="4" borderId="8" xfId="1" applyFont="1" applyFill="1" applyBorder="1">
      <alignment vertical="center"/>
    </xf>
    <xf numFmtId="176" fontId="7" fillId="0" borderId="8" xfId="7" applyNumberFormat="1" applyFont="1" applyBorder="1">
      <alignment vertical="center"/>
    </xf>
    <xf numFmtId="176" fontId="7" fillId="0" borderId="9" xfId="7" applyNumberFormat="1" applyFont="1" applyBorder="1">
      <alignment vertical="center"/>
    </xf>
    <xf numFmtId="0" fontId="12" fillId="5" borderId="7" xfId="7" applyFont="1" applyFill="1" applyBorder="1">
      <alignment vertical="center"/>
    </xf>
    <xf numFmtId="0" fontId="12" fillId="5" borderId="8" xfId="7" applyFont="1" applyFill="1" applyBorder="1">
      <alignment vertical="center"/>
    </xf>
    <xf numFmtId="0" fontId="7" fillId="4" borderId="13" xfId="7" applyFont="1" applyFill="1" applyBorder="1" applyAlignment="1">
      <alignment horizontal="center" vertical="center"/>
    </xf>
    <xf numFmtId="0" fontId="7" fillId="4" borderId="14" xfId="7" applyFont="1" applyFill="1" applyBorder="1">
      <alignment vertical="center"/>
    </xf>
    <xf numFmtId="177" fontId="7" fillId="4" borderId="14" xfId="1" applyFont="1" applyFill="1" applyBorder="1">
      <alignment vertical="center"/>
    </xf>
    <xf numFmtId="176" fontId="7" fillId="4" borderId="14" xfId="7" applyNumberFormat="1" applyFont="1" applyFill="1" applyBorder="1">
      <alignment vertical="center"/>
    </xf>
    <xf numFmtId="176" fontId="7" fillId="4" borderId="15" xfId="7" applyNumberFormat="1" applyFont="1" applyFill="1" applyBorder="1">
      <alignment vertical="center"/>
    </xf>
    <xf numFmtId="176" fontId="7" fillId="4" borderId="8" xfId="7" applyNumberFormat="1" applyFont="1" applyFill="1" applyBorder="1">
      <alignment vertical="center"/>
    </xf>
    <xf numFmtId="177" fontId="7" fillId="0" borderId="8" xfId="1" applyFont="1" applyBorder="1">
      <alignment vertical="center"/>
    </xf>
    <xf numFmtId="177" fontId="7" fillId="0" borderId="9" xfId="1" applyFont="1" applyBorder="1">
      <alignment vertical="center"/>
    </xf>
    <xf numFmtId="177" fontId="7" fillId="4" borderId="14" xfId="7" applyNumberFormat="1" applyFont="1" applyFill="1" applyBorder="1">
      <alignment vertical="center"/>
    </xf>
    <xf numFmtId="177" fontId="7" fillId="4" borderId="15" xfId="1" applyFont="1" applyFill="1" applyBorder="1">
      <alignment vertical="center"/>
    </xf>
    <xf numFmtId="0" fontId="7" fillId="0" borderId="0" xfId="7" applyFont="1" applyAlignment="1">
      <alignment horizontal="center" vertical="center"/>
    </xf>
    <xf numFmtId="0" fontId="7" fillId="3" borderId="8" xfId="7" applyFont="1" applyFill="1" applyBorder="1" applyAlignment="1">
      <alignment horizontal="center" vertical="center"/>
    </xf>
    <xf numFmtId="0" fontId="7" fillId="0" borderId="29" xfId="7" applyFont="1" applyBorder="1" applyAlignment="1">
      <alignment horizontal="center" vertical="center"/>
    </xf>
    <xf numFmtId="0" fontId="7" fillId="0" borderId="31" xfId="7" applyFont="1" applyBorder="1" applyAlignment="1">
      <alignment horizontal="center" vertical="center"/>
    </xf>
    <xf numFmtId="177" fontId="7" fillId="4" borderId="29" xfId="1" applyFont="1" applyFill="1" applyBorder="1">
      <alignment vertical="center"/>
    </xf>
    <xf numFmtId="177" fontId="7" fillId="0" borderId="29" xfId="1" applyFont="1" applyFill="1" applyBorder="1">
      <alignment vertical="center"/>
    </xf>
    <xf numFmtId="0" fontId="7" fillId="0" borderId="9" xfId="7" applyFont="1" applyBorder="1" applyAlignment="1">
      <alignment horizontal="center" vertical="center"/>
    </xf>
    <xf numFmtId="0" fontId="12" fillId="5" borderId="29" xfId="7" applyFont="1" applyFill="1" applyBorder="1">
      <alignment vertical="center"/>
    </xf>
    <xf numFmtId="0" fontId="12" fillId="5" borderId="30" xfId="7" applyFont="1" applyFill="1" applyBorder="1">
      <alignment vertical="center"/>
    </xf>
    <xf numFmtId="177" fontId="12" fillId="5" borderId="8" xfId="1" applyFont="1" applyFill="1" applyBorder="1">
      <alignment vertical="center"/>
    </xf>
    <xf numFmtId="177" fontId="7" fillId="4" borderId="35" xfId="1" applyFont="1" applyFill="1" applyBorder="1">
      <alignment vertical="center"/>
    </xf>
    <xf numFmtId="177" fontId="7" fillId="4" borderId="15" xfId="7" applyNumberFormat="1" applyFont="1" applyFill="1" applyBorder="1" applyAlignment="1">
      <alignment horizontal="center" vertical="center"/>
    </xf>
    <xf numFmtId="0" fontId="10" fillId="0" borderId="0" xfId="8" applyFont="1" applyAlignment="1">
      <alignment horizontal="left" vertical="center"/>
    </xf>
    <xf numFmtId="0" fontId="7" fillId="0" borderId="0" xfId="7" applyFont="1" applyAlignment="1">
      <alignment horizontal="left" vertical="center"/>
    </xf>
    <xf numFmtId="0" fontId="14" fillId="0" borderId="0" xfId="0" applyFont="1" applyAlignment="1">
      <alignment horizontal="center" vertical="center"/>
    </xf>
    <xf numFmtId="0" fontId="15" fillId="0" borderId="0" xfId="0" applyFont="1" applyAlignment="1">
      <alignment horizontal="center" vertical="center"/>
    </xf>
    <xf numFmtId="177" fontId="16" fillId="0" borderId="0" xfId="1" applyFont="1" applyAlignment="1" applyProtection="1">
      <alignment horizontal="center" vertical="center"/>
      <protection locked="0"/>
    </xf>
    <xf numFmtId="177" fontId="15" fillId="0" borderId="0" xfId="0" applyNumberFormat="1" applyFont="1" applyAlignment="1">
      <alignment horizontal="center" vertical="center"/>
    </xf>
    <xf numFmtId="10" fontId="15" fillId="0" borderId="0" xfId="2" applyNumberFormat="1" applyFont="1" applyFill="1" applyAlignment="1">
      <alignment horizontal="center" vertical="center"/>
    </xf>
    <xf numFmtId="177" fontId="17" fillId="0" borderId="0" xfId="0" applyNumberFormat="1" applyFont="1" applyAlignment="1">
      <alignment horizontal="center" vertical="center"/>
    </xf>
    <xf numFmtId="180" fontId="17" fillId="0" borderId="0" xfId="0" applyNumberFormat="1" applyFont="1" applyAlignment="1">
      <alignment horizontal="center" vertical="center"/>
    </xf>
    <xf numFmtId="180" fontId="18" fillId="0" borderId="0" xfId="0" applyNumberFormat="1" applyFont="1" applyAlignment="1">
      <alignment horizontal="center" vertical="center"/>
    </xf>
    <xf numFmtId="181" fontId="11" fillId="6" borderId="7" xfId="14" applyNumberFormat="1" applyFont="1" applyFill="1" applyBorder="1" applyAlignment="1">
      <alignment horizontal="center" vertical="center"/>
    </xf>
    <xf numFmtId="181" fontId="11" fillId="6" borderId="8" xfId="14" applyNumberFormat="1" applyFont="1" applyFill="1" applyBorder="1" applyAlignment="1">
      <alignment horizontal="center" vertical="center"/>
    </xf>
    <xf numFmtId="181" fontId="11" fillId="6" borderId="29" xfId="14" applyNumberFormat="1" applyFont="1" applyFill="1" applyBorder="1" applyAlignment="1">
      <alignment horizontal="center" vertical="center"/>
    </xf>
    <xf numFmtId="177" fontId="11" fillId="7" borderId="7" xfId="16" applyFont="1" applyFill="1" applyBorder="1" applyAlignment="1">
      <alignment horizontal="center" vertical="center"/>
    </xf>
    <xf numFmtId="10" fontId="11" fillId="7" borderId="9" xfId="2" applyNumberFormat="1" applyFont="1" applyFill="1" applyBorder="1" applyAlignment="1" applyProtection="1">
      <alignment horizontal="center" vertical="center"/>
      <protection locked="0"/>
    </xf>
    <xf numFmtId="177" fontId="11" fillId="8" borderId="7" xfId="16" applyFont="1" applyFill="1" applyBorder="1" applyAlignment="1">
      <alignment horizontal="center" vertical="center" wrapText="1"/>
    </xf>
    <xf numFmtId="10" fontId="11" fillId="8" borderId="9" xfId="2" applyNumberFormat="1" applyFont="1" applyFill="1" applyBorder="1" applyAlignment="1" applyProtection="1">
      <alignment horizontal="center" vertical="center"/>
      <protection locked="0"/>
    </xf>
    <xf numFmtId="177" fontId="11" fillId="9" borderId="7" xfId="16" applyFont="1" applyFill="1" applyBorder="1" applyAlignment="1">
      <alignment horizontal="center" vertical="center"/>
    </xf>
    <xf numFmtId="177" fontId="11" fillId="9" borderId="30" xfId="16" applyFont="1" applyFill="1" applyBorder="1" applyAlignment="1">
      <alignment horizontal="center" vertical="center"/>
    </xf>
    <xf numFmtId="180" fontId="11" fillId="9" borderId="7" xfId="16" applyNumberFormat="1" applyFont="1" applyFill="1" applyBorder="1" applyAlignment="1">
      <alignment horizontal="center" vertical="center"/>
    </xf>
    <xf numFmtId="180" fontId="11" fillId="9" borderId="8" xfId="16" applyNumberFormat="1" applyFont="1" applyFill="1" applyBorder="1" applyAlignment="1">
      <alignment horizontal="center" vertical="center"/>
    </xf>
    <xf numFmtId="180" fontId="11" fillId="9" borderId="9" xfId="16" applyNumberFormat="1" applyFont="1" applyFill="1" applyBorder="1" applyAlignment="1">
      <alignment horizontal="center" vertical="center"/>
    </xf>
    <xf numFmtId="179" fontId="11" fillId="7" borderId="7" xfId="16" applyNumberFormat="1" applyFont="1" applyFill="1" applyBorder="1" applyAlignment="1">
      <alignment horizontal="center" vertical="center" wrapText="1"/>
    </xf>
    <xf numFmtId="179" fontId="11" fillId="8" borderId="7" xfId="16" applyNumberFormat="1" applyFont="1" applyFill="1" applyBorder="1" applyAlignment="1">
      <alignment horizontal="center" vertical="center" wrapText="1"/>
    </xf>
    <xf numFmtId="179" fontId="11" fillId="9" borderId="7" xfId="16" applyNumberFormat="1" applyFont="1" applyFill="1" applyBorder="1" applyAlignment="1">
      <alignment horizontal="center" vertical="center"/>
    </xf>
    <xf numFmtId="179" fontId="11" fillId="9" borderId="12" xfId="16" applyNumberFormat="1" applyFont="1" applyFill="1" applyBorder="1" applyAlignment="1">
      <alignment horizontal="center" vertical="center"/>
    </xf>
    <xf numFmtId="179" fontId="19" fillId="9" borderId="31" xfId="16" applyNumberFormat="1" applyFont="1" applyFill="1" applyBorder="1" applyAlignment="1">
      <alignment horizontal="center" vertical="center"/>
    </xf>
    <xf numFmtId="180" fontId="19" fillId="9" borderId="12" xfId="16" applyNumberFormat="1" applyFont="1" applyFill="1" applyBorder="1" applyAlignment="1">
      <alignment horizontal="center" vertical="center"/>
    </xf>
    <xf numFmtId="179" fontId="11" fillId="9" borderId="9" xfId="16" applyNumberFormat="1" applyFont="1" applyFill="1" applyBorder="1" applyAlignment="1">
      <alignment horizontal="center" vertical="center"/>
    </xf>
    <xf numFmtId="181" fontId="11" fillId="6" borderId="10" xfId="14" applyNumberFormat="1" applyFont="1" applyFill="1" applyBorder="1" applyAlignment="1">
      <alignment horizontal="center" vertical="center"/>
    </xf>
    <xf numFmtId="181" fontId="11" fillId="6" borderId="11" xfId="14" applyNumberFormat="1" applyFont="1" applyFill="1" applyBorder="1" applyAlignment="1">
      <alignment horizontal="center" vertical="center"/>
    </xf>
    <xf numFmtId="181" fontId="11" fillId="6" borderId="38" xfId="14" applyNumberFormat="1" applyFont="1" applyFill="1" applyBorder="1" applyAlignment="1">
      <alignment horizontal="center" vertical="center"/>
    </xf>
    <xf numFmtId="179" fontId="11" fillId="7" borderId="13" xfId="16" applyNumberFormat="1" applyFont="1" applyFill="1" applyBorder="1" applyAlignment="1">
      <alignment horizontal="center" vertical="center" wrapText="1"/>
    </xf>
    <xf numFmtId="179" fontId="11" fillId="8" borderId="13" xfId="16" applyNumberFormat="1" applyFont="1" applyFill="1" applyBorder="1" applyAlignment="1">
      <alignment horizontal="center" vertical="center"/>
    </xf>
    <xf numFmtId="10" fontId="11" fillId="8" borderId="12" xfId="2" applyNumberFormat="1" applyFont="1" applyFill="1" applyBorder="1" applyAlignment="1" applyProtection="1">
      <alignment horizontal="center" vertical="center"/>
      <protection locked="0"/>
    </xf>
    <xf numFmtId="179" fontId="11" fillId="9" borderId="13" xfId="16" applyNumberFormat="1" applyFont="1" applyFill="1" applyBorder="1" applyAlignment="1">
      <alignment horizontal="center" vertical="center"/>
    </xf>
    <xf numFmtId="10" fontId="11" fillId="9" borderId="15" xfId="2" applyNumberFormat="1" applyFont="1" applyFill="1" applyBorder="1" applyAlignment="1">
      <alignment horizontal="center" vertical="center"/>
    </xf>
    <xf numFmtId="179" fontId="19" fillId="9" borderId="13" xfId="16" applyNumberFormat="1" applyFont="1" applyFill="1" applyBorder="1" applyAlignment="1">
      <alignment horizontal="center" vertical="center"/>
    </xf>
    <xf numFmtId="179" fontId="19" fillId="9" borderId="14" xfId="16" applyNumberFormat="1" applyFont="1" applyFill="1" applyBorder="1" applyAlignment="1">
      <alignment horizontal="center" vertical="center"/>
    </xf>
    <xf numFmtId="180" fontId="19" fillId="9" borderId="15" xfId="16" applyNumberFormat="1" applyFont="1" applyFill="1" applyBorder="1" applyAlignment="1">
      <alignment horizontal="center" vertical="center"/>
    </xf>
    <xf numFmtId="49" fontId="7" fillId="0" borderId="4" xfId="9" applyNumberFormat="1" applyFont="1" applyBorder="1" applyAlignment="1">
      <alignment horizontal="center" vertical="center"/>
    </xf>
    <xf numFmtId="49" fontId="7" fillId="0" borderId="5" xfId="5" applyNumberFormat="1" applyFont="1" applyFill="1" applyBorder="1" applyAlignment="1" applyProtection="1">
      <alignment horizontal="left" vertical="center"/>
    </xf>
    <xf numFmtId="0" fontId="7" fillId="0" borderId="5" xfId="5" applyNumberFormat="1" applyFont="1" applyFill="1" applyBorder="1" applyAlignment="1" applyProtection="1">
      <alignment horizontal="left" vertical="center"/>
    </xf>
    <xf numFmtId="0" fontId="7" fillId="0" borderId="9" xfId="5" applyNumberFormat="1" applyFont="1" applyFill="1" applyBorder="1" applyAlignment="1" applyProtection="1">
      <alignment horizontal="left" vertical="center"/>
    </xf>
    <xf numFmtId="179" fontId="20" fillId="0" borderId="26" xfId="16" applyNumberFormat="1" applyFont="1" applyFill="1" applyBorder="1" applyAlignment="1" applyProtection="1">
      <alignment horizontal="right" vertical="center"/>
      <protection locked="0"/>
    </xf>
    <xf numFmtId="10" fontId="20" fillId="0" borderId="23" xfId="2" applyNumberFormat="1" applyFont="1" applyFill="1" applyBorder="1" applyAlignment="1" applyProtection="1">
      <alignment horizontal="right" vertical="center"/>
    </xf>
    <xf numFmtId="10" fontId="20" fillId="0" borderId="6" xfId="2" applyNumberFormat="1" applyFont="1" applyFill="1" applyBorder="1" applyAlignment="1" applyProtection="1">
      <alignment horizontal="right" vertical="center"/>
    </xf>
    <xf numFmtId="177" fontId="20" fillId="0" borderId="7" xfId="0" applyNumberFormat="1" applyFont="1" applyBorder="1" applyAlignment="1">
      <alignment horizontal="center" vertical="center"/>
    </xf>
    <xf numFmtId="10" fontId="20" fillId="0" borderId="27" xfId="2" applyNumberFormat="1" applyFont="1" applyFill="1" applyBorder="1" applyAlignment="1" applyProtection="1">
      <alignment horizontal="right" vertical="center"/>
    </xf>
    <xf numFmtId="179" fontId="20" fillId="0" borderId="39" xfId="16" applyNumberFormat="1" applyFont="1" applyFill="1" applyBorder="1" applyAlignment="1" applyProtection="1">
      <alignment horizontal="right" vertical="center"/>
      <protection locked="0"/>
    </xf>
    <xf numFmtId="179" fontId="20" fillId="0" borderId="27" xfId="16" applyNumberFormat="1" applyFont="1" applyFill="1" applyBorder="1" applyAlignment="1" applyProtection="1">
      <alignment horizontal="right" vertical="center"/>
      <protection locked="0"/>
    </xf>
    <xf numFmtId="179" fontId="20" fillId="0" borderId="28" xfId="16" applyNumberFormat="1" applyFont="1" applyFill="1" applyBorder="1" applyAlignment="1" applyProtection="1">
      <alignment horizontal="right" vertical="center"/>
      <protection locked="0"/>
    </xf>
    <xf numFmtId="49" fontId="7" fillId="0" borderId="7" xfId="9" applyNumberFormat="1" applyFont="1" applyBorder="1" applyAlignment="1">
      <alignment horizontal="center" vertical="center"/>
    </xf>
    <xf numFmtId="49" fontId="7" fillId="0" borderId="8" xfId="5" applyNumberFormat="1" applyFont="1" applyFill="1" applyBorder="1" applyAlignment="1" applyProtection="1">
      <alignment horizontal="left" vertical="center"/>
    </xf>
    <xf numFmtId="0" fontId="7" fillId="0" borderId="8" xfId="5" applyNumberFormat="1" applyFont="1" applyFill="1" applyBorder="1" applyAlignment="1" applyProtection="1">
      <alignment horizontal="left" vertical="center"/>
    </xf>
    <xf numFmtId="10" fontId="20" fillId="0" borderId="9" xfId="2" applyNumberFormat="1" applyFont="1" applyFill="1" applyBorder="1" applyAlignment="1" applyProtection="1">
      <alignment horizontal="right" vertical="center"/>
    </xf>
    <xf numFmtId="10" fontId="20" fillId="0" borderId="8" xfId="2" applyNumberFormat="1" applyFont="1" applyFill="1" applyBorder="1" applyAlignment="1" applyProtection="1">
      <alignment horizontal="right" vertical="center"/>
    </xf>
    <xf numFmtId="179" fontId="20" fillId="0" borderId="7" xfId="0" applyNumberFormat="1" applyFont="1" applyBorder="1">
      <alignment vertical="center"/>
    </xf>
    <xf numFmtId="179" fontId="20" fillId="0" borderId="8" xfId="0" applyNumberFormat="1" applyFont="1" applyBorder="1">
      <alignment vertical="center"/>
    </xf>
    <xf numFmtId="179" fontId="20" fillId="0" borderId="9" xfId="0" applyNumberFormat="1" applyFont="1" applyBorder="1">
      <alignment vertical="center"/>
    </xf>
    <xf numFmtId="49" fontId="7" fillId="0" borderId="13" xfId="9" applyNumberFormat="1" applyFont="1" applyBorder="1" applyAlignment="1">
      <alignment horizontal="center" vertical="center"/>
    </xf>
    <xf numFmtId="49" fontId="7" fillId="0" borderId="14" xfId="5" applyNumberFormat="1" applyFont="1" applyFill="1" applyBorder="1" applyAlignment="1" applyProtection="1">
      <alignment horizontal="left" vertical="center"/>
    </xf>
    <xf numFmtId="0" fontId="7" fillId="0" borderId="14" xfId="5" applyNumberFormat="1" applyFont="1" applyFill="1" applyBorder="1" applyAlignment="1" applyProtection="1">
      <alignment horizontal="left" vertical="center"/>
    </xf>
    <xf numFmtId="0" fontId="7" fillId="0" borderId="15" xfId="5" applyNumberFormat="1" applyFont="1" applyFill="1" applyBorder="1" applyAlignment="1" applyProtection="1">
      <alignment horizontal="left" vertical="center"/>
    </xf>
    <xf numFmtId="179" fontId="20" fillId="0" borderId="34" xfId="16" applyNumberFormat="1" applyFont="1" applyFill="1" applyBorder="1" applyAlignment="1" applyProtection="1">
      <alignment horizontal="right" vertical="center"/>
      <protection locked="0"/>
    </xf>
    <xf numFmtId="10" fontId="20" fillId="0" borderId="15" xfId="2" applyNumberFormat="1" applyFont="1" applyFill="1" applyBorder="1" applyAlignment="1" applyProtection="1">
      <alignment horizontal="right" vertical="center"/>
    </xf>
    <xf numFmtId="179" fontId="20" fillId="0" borderId="13" xfId="2" applyNumberFormat="1" applyFont="1" applyFill="1" applyBorder="1" applyAlignment="1" applyProtection="1">
      <alignment horizontal="right" vertical="center"/>
    </xf>
    <xf numFmtId="179" fontId="20" fillId="0" borderId="13" xfId="0" applyNumberFormat="1" applyFont="1" applyBorder="1">
      <alignment vertical="center"/>
    </xf>
    <xf numFmtId="179" fontId="20" fillId="0" borderId="14" xfId="0" applyNumberFormat="1" applyFont="1" applyBorder="1">
      <alignment vertical="center"/>
    </xf>
    <xf numFmtId="179" fontId="20" fillId="0" borderId="15" xfId="0" applyNumberFormat="1" applyFont="1" applyBorder="1">
      <alignment vertical="center"/>
    </xf>
    <xf numFmtId="0" fontId="21" fillId="0" borderId="0" xfId="0" applyFont="1">
      <alignment vertical="center"/>
    </xf>
    <xf numFmtId="0" fontId="22" fillId="0" borderId="0" xfId="0" applyFont="1">
      <alignment vertical="center"/>
    </xf>
    <xf numFmtId="0" fontId="22" fillId="0" borderId="0" xfId="0" applyFont="1" applyAlignment="1">
      <alignment horizontal="center" vertical="center"/>
    </xf>
    <xf numFmtId="0" fontId="21" fillId="10" borderId="8" xfId="0" applyFont="1" applyFill="1" applyBorder="1" applyAlignment="1">
      <alignment horizontal="center" vertical="center"/>
    </xf>
    <xf numFmtId="0" fontId="22" fillId="0" borderId="8" xfId="0" applyFont="1" applyBorder="1">
      <alignment vertical="center"/>
    </xf>
    <xf numFmtId="0" fontId="24" fillId="0" borderId="40" xfId="0" applyFont="1" applyBorder="1">
      <alignment vertical="center"/>
    </xf>
    <xf numFmtId="0" fontId="24" fillId="0" borderId="40" xfId="0" applyFont="1" applyBorder="1" applyAlignment="1">
      <alignment horizontal="left" vertical="center"/>
    </xf>
    <xf numFmtId="0" fontId="24" fillId="0" borderId="40" xfId="0" applyFont="1" applyBorder="1" applyAlignment="1">
      <alignment horizontal="left" vertical="center" wrapText="1"/>
    </xf>
    <xf numFmtId="0" fontId="22" fillId="0" borderId="8" xfId="0" applyFont="1" applyBorder="1" applyAlignment="1">
      <alignment horizontal="center" vertical="center"/>
    </xf>
    <xf numFmtId="0" fontId="24" fillId="0" borderId="40" xfId="0" applyFont="1" applyBorder="1" applyAlignment="1">
      <alignment horizontal="center" vertical="center" wrapText="1"/>
    </xf>
    <xf numFmtId="0" fontId="22" fillId="0" borderId="8" xfId="0" applyFont="1" applyBorder="1" applyAlignment="1">
      <alignment horizontal="left" vertical="center"/>
    </xf>
    <xf numFmtId="0" fontId="22" fillId="0" borderId="31" xfId="0" applyFont="1" applyBorder="1" applyAlignment="1">
      <alignment horizontal="center" vertical="center"/>
    </xf>
    <xf numFmtId="0" fontId="22" fillId="0" borderId="0" xfId="0" applyFont="1" applyAlignment="1">
      <alignment horizontal="left" vertical="center"/>
    </xf>
    <xf numFmtId="0" fontId="22" fillId="0" borderId="8" xfId="0" applyFont="1" applyBorder="1" applyAlignment="1">
      <alignment vertical="center" wrapText="1"/>
    </xf>
    <xf numFmtId="0" fontId="25" fillId="0" borderId="8" xfId="0" applyFont="1" applyBorder="1" applyAlignment="1">
      <alignment vertical="center" wrapText="1"/>
    </xf>
    <xf numFmtId="3" fontId="24" fillId="0" borderId="40" xfId="0" applyNumberFormat="1" applyFont="1" applyBorder="1" applyAlignment="1">
      <alignment horizontal="left" vertical="center"/>
    </xf>
    <xf numFmtId="177" fontId="22" fillId="0" borderId="0" xfId="0" applyNumberFormat="1" applyFont="1">
      <alignment vertical="center"/>
    </xf>
    <xf numFmtId="0" fontId="18" fillId="0" borderId="0" xfId="7" applyFont="1">
      <alignment vertical="center"/>
    </xf>
    <xf numFmtId="0" fontId="43" fillId="0" borderId="0" xfId="7">
      <alignment vertical="center"/>
    </xf>
    <xf numFmtId="0" fontId="43" fillId="0" borderId="0" xfId="7" applyAlignment="1">
      <alignment horizontal="center" vertical="center"/>
    </xf>
    <xf numFmtId="182" fontId="26" fillId="9" borderId="4" xfId="15" applyNumberFormat="1" applyFont="1" applyFill="1" applyBorder="1" applyAlignment="1">
      <alignment horizontal="left" vertical="center" wrapText="1"/>
    </xf>
    <xf numFmtId="0" fontId="5" fillId="0" borderId="0" xfId="7" applyFont="1" applyAlignment="1">
      <alignment horizontal="center" vertical="center"/>
    </xf>
    <xf numFmtId="0" fontId="26" fillId="0" borderId="8" xfId="6" applyFont="1" applyBorder="1" applyAlignment="1">
      <alignment horizontal="center" vertical="center"/>
    </xf>
    <xf numFmtId="0" fontId="30" fillId="0" borderId="0" xfId="7" applyFont="1" applyAlignment="1">
      <alignment horizontal="center" vertical="center"/>
    </xf>
    <xf numFmtId="0" fontId="27" fillId="0" borderId="8" xfId="6" applyFont="1" applyBorder="1" applyAlignment="1">
      <alignment horizontal="left" vertical="center" wrapText="1"/>
    </xf>
    <xf numFmtId="0" fontId="31" fillId="0" borderId="0" xfId="10" applyFont="1">
      <alignment vertical="center"/>
    </xf>
    <xf numFmtId="0" fontId="31" fillId="0" borderId="0" xfId="10" applyFont="1" applyAlignment="1">
      <alignment horizontal="center" vertical="center"/>
    </xf>
    <xf numFmtId="0" fontId="32" fillId="0" borderId="0" xfId="10" applyFont="1">
      <alignment vertical="center"/>
    </xf>
    <xf numFmtId="0" fontId="34" fillId="11" borderId="43" xfId="10" applyFont="1" applyFill="1" applyBorder="1" applyAlignment="1">
      <alignment horizontal="center" vertical="center" wrapText="1"/>
    </xf>
    <xf numFmtId="0" fontId="34" fillId="11" borderId="44" xfId="10" applyFont="1" applyFill="1" applyBorder="1" applyAlignment="1">
      <alignment horizontal="center" vertical="center" wrapText="1"/>
    </xf>
    <xf numFmtId="0" fontId="34" fillId="11" borderId="45" xfId="10" applyFont="1" applyFill="1" applyBorder="1" applyAlignment="1">
      <alignment horizontal="center" vertical="center" wrapText="1"/>
    </xf>
    <xf numFmtId="0" fontId="34" fillId="11" borderId="46" xfId="10" applyFont="1" applyFill="1" applyBorder="1" applyAlignment="1">
      <alignment horizontal="center" vertical="center" wrapText="1"/>
    </xf>
    <xf numFmtId="0" fontId="35" fillId="0" borderId="47" xfId="10" applyFont="1" applyBorder="1" applyAlignment="1">
      <alignment horizontal="center" vertical="center"/>
    </xf>
    <xf numFmtId="0" fontId="35" fillId="0" borderId="40" xfId="10" applyFont="1" applyBorder="1" applyAlignment="1">
      <alignment vertical="center" wrapText="1"/>
    </xf>
    <xf numFmtId="183" fontId="35" fillId="0" borderId="48" xfId="10" applyNumberFormat="1" applyFont="1" applyBorder="1" applyAlignment="1">
      <alignment horizontal="center" vertical="center"/>
    </xf>
    <xf numFmtId="14" fontId="35" fillId="0" borderId="49" xfId="10" applyNumberFormat="1" applyFont="1" applyBorder="1" applyAlignment="1">
      <alignment horizontal="center" vertical="center"/>
    </xf>
    <xf numFmtId="183" fontId="35" fillId="0" borderId="48" xfId="10" applyNumberFormat="1" applyFont="1" applyBorder="1" applyAlignment="1">
      <alignment horizontal="center" vertical="center" wrapText="1"/>
    </xf>
    <xf numFmtId="183" fontId="35" fillId="0" borderId="40" xfId="10" applyNumberFormat="1" applyFont="1" applyBorder="1" applyAlignment="1">
      <alignment horizontal="center" vertical="center" wrapText="1"/>
    </xf>
    <xf numFmtId="183" fontId="35" fillId="0" borderId="40" xfId="10" applyNumberFormat="1" applyFont="1" applyBorder="1" applyAlignment="1">
      <alignment horizontal="center" vertical="center"/>
    </xf>
    <xf numFmtId="0" fontId="35" fillId="0" borderId="50" xfId="10" applyFont="1" applyBorder="1" applyAlignment="1">
      <alignment horizontal="center" vertical="center"/>
    </xf>
    <xf numFmtId="0" fontId="35" fillId="0" borderId="51" xfId="10" applyFont="1" applyBorder="1" applyAlignment="1">
      <alignment vertical="center" wrapText="1"/>
    </xf>
    <xf numFmtId="183" fontId="35" fillId="0" borderId="51" xfId="10" applyNumberFormat="1" applyFont="1" applyBorder="1" applyAlignment="1">
      <alignment horizontal="center" vertical="center"/>
    </xf>
    <xf numFmtId="14" fontId="35" fillId="0" borderId="52" xfId="10" applyNumberFormat="1" applyFont="1" applyBorder="1" applyAlignment="1">
      <alignment horizontal="center" vertical="center"/>
    </xf>
    <xf numFmtId="182" fontId="26" fillId="9" borderId="5" xfId="15" applyNumberFormat="1" applyFont="1" applyFill="1" applyBorder="1" applyAlignment="1">
      <alignment horizontal="left" vertical="center" wrapText="1"/>
    </xf>
    <xf numFmtId="0" fontId="28" fillId="0" borderId="8" xfId="6" applyFont="1" applyBorder="1" applyAlignment="1">
      <alignment horizontal="left" vertical="center" wrapText="1"/>
    </xf>
    <xf numFmtId="0" fontId="27" fillId="0" borderId="11" xfId="6" applyFont="1" applyBorder="1" applyAlignment="1">
      <alignment horizontal="left" vertical="center" wrapText="1"/>
    </xf>
    <xf numFmtId="0" fontId="27" fillId="0" borderId="14" xfId="6" applyFont="1" applyBorder="1" applyAlignment="1">
      <alignment horizontal="left" vertical="center" wrapText="1"/>
    </xf>
    <xf numFmtId="0" fontId="18" fillId="0" borderId="0" xfId="7" applyFont="1" applyAlignment="1">
      <alignment horizontal="left" vertical="center" wrapText="1"/>
    </xf>
    <xf numFmtId="182" fontId="26" fillId="9" borderId="6" xfId="15" applyNumberFormat="1" applyFont="1" applyFill="1" applyBorder="1" applyAlignment="1">
      <alignment horizontal="left" vertical="center" wrapText="1"/>
    </xf>
    <xf numFmtId="0" fontId="27" fillId="0" borderId="9" xfId="6" applyFont="1" applyBorder="1" applyAlignment="1">
      <alignment horizontal="left" vertical="center" wrapText="1"/>
    </xf>
    <xf numFmtId="0" fontId="28" fillId="0" borderId="9" xfId="6" applyFont="1" applyBorder="1" applyAlignment="1">
      <alignment horizontal="left" vertical="center" wrapText="1"/>
    </xf>
    <xf numFmtId="0" fontId="27" fillId="0" borderId="15" xfId="6" applyFont="1" applyBorder="1" applyAlignment="1">
      <alignment horizontal="left" vertical="center" wrapText="1"/>
    </xf>
    <xf numFmtId="0" fontId="26" fillId="0" borderId="10" xfId="6" applyFont="1" applyBorder="1" applyAlignment="1">
      <alignment horizontal="center" vertical="center" wrapText="1"/>
    </xf>
    <xf numFmtId="0" fontId="26" fillId="0" borderId="41" xfId="6" applyFont="1" applyBorder="1" applyAlignment="1">
      <alignment horizontal="center" vertical="center" wrapText="1"/>
    </xf>
    <xf numFmtId="0" fontId="26" fillId="0" borderId="7" xfId="6" applyFont="1" applyBorder="1" applyAlignment="1">
      <alignment horizontal="center" vertical="center" wrapText="1"/>
    </xf>
    <xf numFmtId="0" fontId="26" fillId="0" borderId="13" xfId="6" applyFont="1" applyBorder="1" applyAlignment="1">
      <alignment horizontal="center" vertical="center" wrapText="1"/>
    </xf>
    <xf numFmtId="0" fontId="26" fillId="0" borderId="8" xfId="6" applyFont="1" applyBorder="1" applyAlignment="1">
      <alignment horizontal="center" vertical="center" wrapText="1"/>
    </xf>
    <xf numFmtId="0" fontId="26" fillId="0" borderId="8" xfId="6" applyFont="1" applyBorder="1" applyAlignment="1">
      <alignment horizontal="center" vertical="center"/>
    </xf>
    <xf numFmtId="0" fontId="26" fillId="0" borderId="14" xfId="6" applyFont="1" applyBorder="1" applyAlignment="1">
      <alignment horizontal="center" vertical="center"/>
    </xf>
    <xf numFmtId="0" fontId="29" fillId="0" borderId="8" xfId="6" applyFont="1" applyBorder="1" applyAlignment="1">
      <alignment horizontal="center" vertical="center"/>
    </xf>
    <xf numFmtId="0" fontId="27" fillId="0" borderId="8" xfId="6" applyFont="1" applyBorder="1" applyAlignment="1">
      <alignment horizontal="center" vertical="center"/>
    </xf>
    <xf numFmtId="0" fontId="13" fillId="0" borderId="0" xfId="7" applyFont="1" applyAlignment="1">
      <alignment horizontal="center" vertical="center"/>
    </xf>
    <xf numFmtId="182" fontId="26" fillId="9" borderId="5" xfId="15" applyNumberFormat="1" applyFont="1" applyFill="1" applyBorder="1" applyAlignment="1">
      <alignment horizontal="left" vertical="center"/>
    </xf>
    <xf numFmtId="0" fontId="33" fillId="0" borderId="42" xfId="10" applyFont="1" applyBorder="1" applyAlignment="1">
      <alignment horizontal="center" vertical="center" wrapText="1"/>
    </xf>
    <xf numFmtId="0" fontId="28" fillId="0" borderId="53" xfId="10" applyFont="1" applyBorder="1" applyAlignment="1">
      <alignment horizontal="left" vertical="center"/>
    </xf>
    <xf numFmtId="0" fontId="23" fillId="0" borderId="25" xfId="0" applyFont="1" applyBorder="1" applyAlignment="1">
      <alignment horizontal="center" vertical="center"/>
    </xf>
    <xf numFmtId="0" fontId="13" fillId="0" borderId="0" xfId="0" applyFont="1" applyAlignment="1">
      <alignment horizontal="center" vertical="center"/>
    </xf>
    <xf numFmtId="10" fontId="13" fillId="0" borderId="0" xfId="2" applyNumberFormat="1" applyFont="1" applyFill="1" applyAlignment="1">
      <alignment horizontal="center" vertical="center"/>
    </xf>
    <xf numFmtId="177" fontId="11" fillId="7" borderId="4" xfId="14" applyNumberFormat="1" applyFont="1" applyFill="1" applyBorder="1" applyAlignment="1">
      <alignment horizontal="center" vertical="center"/>
    </xf>
    <xf numFmtId="10" fontId="11" fillId="7" borderId="6" xfId="2" applyNumberFormat="1" applyFont="1" applyFill="1" applyBorder="1" applyAlignment="1" applyProtection="1">
      <alignment horizontal="center" vertical="center"/>
    </xf>
    <xf numFmtId="177" fontId="11" fillId="8" borderId="4" xfId="14" applyNumberFormat="1" applyFont="1" applyFill="1" applyBorder="1" applyAlignment="1">
      <alignment horizontal="center" vertical="center"/>
    </xf>
    <xf numFmtId="10" fontId="11" fillId="8" borderId="6" xfId="2" applyNumberFormat="1" applyFont="1" applyFill="1" applyBorder="1" applyAlignment="1" applyProtection="1">
      <alignment horizontal="center" vertical="center"/>
    </xf>
    <xf numFmtId="177" fontId="11" fillId="9" borderId="36" xfId="14" applyNumberFormat="1" applyFont="1" applyFill="1" applyBorder="1" applyAlignment="1">
      <alignment horizontal="center" vertical="center"/>
    </xf>
    <xf numFmtId="177" fontId="11" fillId="9" borderId="37" xfId="14" applyNumberFormat="1" applyFont="1" applyFill="1" applyBorder="1" applyAlignment="1">
      <alignment horizontal="center" vertical="center"/>
    </xf>
    <xf numFmtId="180" fontId="11" fillId="9" borderId="4" xfId="16" applyNumberFormat="1" applyFont="1" applyFill="1" applyBorder="1" applyAlignment="1">
      <alignment horizontal="center" vertical="center"/>
    </xf>
    <xf numFmtId="180" fontId="11" fillId="9" borderId="5" xfId="16" applyNumberFormat="1" applyFont="1" applyFill="1" applyBorder="1" applyAlignment="1">
      <alignment horizontal="center" vertical="center"/>
    </xf>
    <xf numFmtId="180" fontId="11" fillId="9" borderId="6" xfId="16" applyNumberFormat="1" applyFont="1" applyFill="1" applyBorder="1" applyAlignment="1">
      <alignment horizontal="center" vertical="center"/>
    </xf>
    <xf numFmtId="181" fontId="11" fillId="6" borderId="4" xfId="14" applyNumberFormat="1" applyFont="1" applyFill="1" applyBorder="1" applyAlignment="1">
      <alignment horizontal="center" vertical="center"/>
    </xf>
    <xf numFmtId="181" fontId="11" fillId="6" borderId="7" xfId="14" applyNumberFormat="1" applyFont="1" applyFill="1" applyBorder="1" applyAlignment="1">
      <alignment horizontal="center" vertical="center"/>
    </xf>
    <xf numFmtId="181" fontId="11" fillId="6" borderId="5" xfId="14" applyNumberFormat="1" applyFont="1" applyFill="1" applyBorder="1" applyAlignment="1">
      <alignment horizontal="center" vertical="center"/>
    </xf>
    <xf numFmtId="181" fontId="11" fillId="6" borderId="19" xfId="14" applyNumberFormat="1" applyFont="1" applyFill="1" applyBorder="1" applyAlignment="1">
      <alignment horizontal="center" vertical="center"/>
    </xf>
    <xf numFmtId="181" fontId="11" fillId="6" borderId="8" xfId="14" applyNumberFormat="1" applyFont="1" applyFill="1" applyBorder="1" applyAlignment="1">
      <alignment horizontal="center" vertical="center"/>
    </xf>
    <xf numFmtId="181" fontId="11" fillId="6" borderId="29" xfId="14" applyNumberFormat="1" applyFont="1" applyFill="1" applyBorder="1" applyAlignment="1">
      <alignment horizontal="center" vertical="center"/>
    </xf>
    <xf numFmtId="0" fontId="7" fillId="3" borderId="22" xfId="7" applyFont="1" applyFill="1" applyBorder="1" applyAlignment="1">
      <alignment horizontal="center" vertical="center"/>
    </xf>
    <xf numFmtId="0" fontId="7" fillId="3" borderId="27" xfId="7" applyFont="1" applyFill="1" applyBorder="1" applyAlignment="1">
      <alignment horizontal="center" vertical="center"/>
    </xf>
    <xf numFmtId="0" fontId="9" fillId="3" borderId="23" xfId="7" applyFont="1" applyFill="1" applyBorder="1" applyAlignment="1">
      <alignment horizontal="center" vertical="center" wrapText="1"/>
    </xf>
    <xf numFmtId="0" fontId="9" fillId="3" borderId="28" xfId="7" applyFont="1" applyFill="1" applyBorder="1" applyAlignment="1">
      <alignment horizontal="center" vertical="center" wrapText="1"/>
    </xf>
    <xf numFmtId="0" fontId="7" fillId="3" borderId="16" xfId="7" applyFont="1" applyFill="1" applyBorder="1" applyAlignment="1">
      <alignment horizontal="center" vertical="center"/>
    </xf>
    <xf numFmtId="0" fontId="7" fillId="3" borderId="17" xfId="7" applyFont="1" applyFill="1" applyBorder="1" applyAlignment="1">
      <alignment horizontal="center" vertical="center"/>
    </xf>
    <xf numFmtId="0" fontId="7" fillId="3" borderId="18" xfId="7" applyFont="1" applyFill="1" applyBorder="1" applyAlignment="1">
      <alignment horizontal="center" vertical="center"/>
    </xf>
    <xf numFmtId="0" fontId="7" fillId="3" borderId="24" xfId="7" applyFont="1" applyFill="1" applyBorder="1" applyAlignment="1">
      <alignment horizontal="center" vertical="center"/>
    </xf>
    <xf numFmtId="0" fontId="7" fillId="3" borderId="25" xfId="7" applyFont="1" applyFill="1" applyBorder="1" applyAlignment="1">
      <alignment horizontal="center" vertical="center"/>
    </xf>
    <xf numFmtId="0" fontId="7" fillId="3" borderId="26" xfId="7" applyFont="1" applyFill="1" applyBorder="1" applyAlignment="1">
      <alignment horizontal="center" vertical="center"/>
    </xf>
    <xf numFmtId="0" fontId="7" fillId="3" borderId="5" xfId="7" applyFont="1" applyFill="1" applyBorder="1" applyAlignment="1">
      <alignment horizontal="center" vertical="center"/>
    </xf>
    <xf numFmtId="0" fontId="7" fillId="3" borderId="8" xfId="7" applyFont="1" applyFill="1" applyBorder="1" applyAlignment="1">
      <alignment horizontal="center" vertical="center"/>
    </xf>
    <xf numFmtId="0" fontId="7" fillId="3" borderId="4" xfId="7" applyFont="1" applyFill="1" applyBorder="1" applyAlignment="1">
      <alignment horizontal="center" vertical="center"/>
    </xf>
    <xf numFmtId="0" fontId="7" fillId="3" borderId="7" xfId="7" applyFont="1" applyFill="1" applyBorder="1" applyAlignment="1">
      <alignment horizontal="center" vertical="center"/>
    </xf>
    <xf numFmtId="0" fontId="10" fillId="3" borderId="5" xfId="13" applyFont="1" applyFill="1" applyBorder="1" applyAlignment="1">
      <alignment horizontal="center" vertical="center" wrapText="1"/>
    </xf>
    <xf numFmtId="0" fontId="10" fillId="3" borderId="8" xfId="13" applyFont="1" applyFill="1" applyBorder="1" applyAlignment="1">
      <alignment horizontal="center" vertical="center" wrapText="1"/>
    </xf>
    <xf numFmtId="0" fontId="7" fillId="4" borderId="32" xfId="7" applyFont="1" applyFill="1" applyBorder="1" applyAlignment="1">
      <alignment horizontal="center" vertical="center"/>
    </xf>
    <xf numFmtId="0" fontId="7" fillId="4" borderId="33" xfId="7" applyFont="1" applyFill="1" applyBorder="1" applyAlignment="1">
      <alignment horizontal="center" vertical="center"/>
    </xf>
    <xf numFmtId="0" fontId="7" fillId="4" borderId="34" xfId="7" applyFont="1" applyFill="1" applyBorder="1" applyAlignment="1">
      <alignment horizontal="center" vertical="center"/>
    </xf>
    <xf numFmtId="177" fontId="7" fillId="4" borderId="35" xfId="7" applyNumberFormat="1" applyFont="1" applyFill="1" applyBorder="1" applyAlignment="1">
      <alignment horizontal="center" vertical="center"/>
    </xf>
    <xf numFmtId="177" fontId="7" fillId="4" borderId="34" xfId="7" applyNumberFormat="1" applyFont="1" applyFill="1" applyBorder="1" applyAlignment="1">
      <alignment horizontal="center" vertical="center"/>
    </xf>
    <xf numFmtId="0" fontId="7" fillId="0" borderId="0" xfId="7" applyFont="1" applyAlignment="1">
      <alignment horizontal="left" vertical="center"/>
    </xf>
    <xf numFmtId="0" fontId="7" fillId="0" borderId="29" xfId="7" applyFont="1" applyBorder="1" applyAlignment="1">
      <alignment horizontal="center" vertical="center"/>
    </xf>
    <xf numFmtId="0" fontId="7" fillId="0" borderId="30" xfId="7" applyFont="1" applyBorder="1" applyAlignment="1">
      <alignment horizontal="center" vertical="center"/>
    </xf>
    <xf numFmtId="0" fontId="7" fillId="0" borderId="31" xfId="7" applyFont="1" applyBorder="1" applyAlignment="1">
      <alignment horizontal="center" vertical="center"/>
    </xf>
    <xf numFmtId="0" fontId="12" fillId="5" borderId="8" xfId="7" applyFont="1" applyFill="1" applyBorder="1" applyAlignment="1">
      <alignment horizontal="center" vertical="center"/>
    </xf>
    <xf numFmtId="0" fontId="12" fillId="5" borderId="29" xfId="7" applyFont="1" applyFill="1" applyBorder="1" applyAlignment="1">
      <alignment horizontal="center" vertical="center"/>
    </xf>
    <xf numFmtId="0" fontId="12" fillId="5" borderId="31" xfId="7" applyFont="1" applyFill="1" applyBorder="1" applyAlignment="1">
      <alignment horizontal="center" vertical="center"/>
    </xf>
    <xf numFmtId="0" fontId="7" fillId="3" borderId="19" xfId="7" applyFont="1" applyFill="1" applyBorder="1" applyAlignment="1">
      <alignment horizontal="center" vertical="center"/>
    </xf>
    <xf numFmtId="0" fontId="7" fillId="3" borderId="20" xfId="7" applyFont="1" applyFill="1" applyBorder="1" applyAlignment="1">
      <alignment horizontal="center" vertical="center"/>
    </xf>
    <xf numFmtId="0" fontId="7" fillId="3" borderId="21" xfId="7" applyFont="1" applyFill="1" applyBorder="1" applyAlignment="1">
      <alignment horizontal="center" vertical="center"/>
    </xf>
    <xf numFmtId="0" fontId="7" fillId="0" borderId="8" xfId="7" applyFont="1" applyBorder="1" applyAlignment="1">
      <alignment horizontal="center" vertical="center"/>
    </xf>
    <xf numFmtId="0" fontId="7" fillId="4" borderId="14" xfId="7" applyFont="1" applyFill="1" applyBorder="1" applyAlignment="1">
      <alignment horizontal="center" vertical="center"/>
    </xf>
    <xf numFmtId="0" fontId="7" fillId="4" borderId="13" xfId="7" applyFont="1" applyFill="1" applyBorder="1" applyAlignment="1">
      <alignment horizontal="center" vertical="center"/>
    </xf>
    <xf numFmtId="0" fontId="11" fillId="0" borderId="0" xfId="13" applyFont="1" applyAlignment="1">
      <alignment horizontal="center" vertical="center" shrinkToFit="1"/>
    </xf>
    <xf numFmtId="0" fontId="10" fillId="3" borderId="5" xfId="13" applyFont="1" applyFill="1" applyBorder="1" applyAlignment="1">
      <alignment horizontal="center" vertical="center" shrinkToFit="1"/>
    </xf>
    <xf numFmtId="0" fontId="10" fillId="3" borderId="6" xfId="13" applyFont="1" applyFill="1" applyBorder="1" applyAlignment="1">
      <alignment horizontal="center" vertical="center" shrinkToFit="1"/>
    </xf>
    <xf numFmtId="0" fontId="10" fillId="3" borderId="4" xfId="13" applyFont="1" applyFill="1" applyBorder="1" applyAlignment="1">
      <alignment horizontal="center" vertical="center" wrapText="1"/>
    </xf>
    <xf numFmtId="0" fontId="10" fillId="3" borderId="7" xfId="12" applyNumberFormat="1" applyFont="1" applyFill="1" applyBorder="1">
      <alignment vertical="center"/>
    </xf>
    <xf numFmtId="0" fontId="10" fillId="3" borderId="8" xfId="13" applyFont="1" applyFill="1" applyBorder="1" applyAlignment="1">
      <alignment horizontal="center" vertical="center" shrinkToFit="1"/>
    </xf>
    <xf numFmtId="0" fontId="7" fillId="0" borderId="8" xfId="7" applyFont="1" applyBorder="1" applyAlignment="1">
      <alignment horizontal="center" vertical="center" wrapText="1"/>
    </xf>
    <xf numFmtId="0" fontId="6" fillId="0" borderId="0" xfId="7" applyFont="1" applyAlignment="1">
      <alignment horizontal="center" vertical="center"/>
    </xf>
    <xf numFmtId="0" fontId="8" fillId="0" borderId="0" xfId="7" applyFont="1" applyAlignment="1">
      <alignment horizontal="center" vertical="center"/>
    </xf>
    <xf numFmtId="0" fontId="11" fillId="0" borderId="0" xfId="13" applyFont="1" applyAlignment="1">
      <alignment horizontal="left" vertical="center" shrinkToFi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cellXfs>
  <cellStyles count="17">
    <cellStyle name="百分比" xfId="2" builtinId="5"/>
    <cellStyle name="百分比 15" xfId="3" xr:uid="{00000000-0005-0000-0000-000031000000}"/>
    <cellStyle name="百分比 21" xfId="4" xr:uid="{00000000-0005-0000-0000-000032000000}"/>
    <cellStyle name="常规" xfId="0" builtinId="0"/>
    <cellStyle name="常规 2" xfId="5" xr:uid="{00000000-0005-0000-0000-000033000000}"/>
    <cellStyle name="常规 2 11 13" xfId="6" xr:uid="{00000000-0005-0000-0000-000034000000}"/>
    <cellStyle name="常规 2 2" xfId="7" xr:uid="{00000000-0005-0000-0000-000035000000}"/>
    <cellStyle name="常规 2 2 2" xfId="8" xr:uid="{00000000-0005-0000-0000-000036000000}"/>
    <cellStyle name="常规 2 2 3 2" xfId="9" xr:uid="{00000000-0005-0000-0000-000037000000}"/>
    <cellStyle name="常规 3" xfId="10" xr:uid="{00000000-0005-0000-0000-000038000000}"/>
    <cellStyle name="常规 67" xfId="11" xr:uid="{00000000-0005-0000-0000-000039000000}"/>
    <cellStyle name="常规 89" xfId="12" xr:uid="{00000000-0005-0000-0000-00003A000000}"/>
    <cellStyle name="常规_~0594085" xfId="13" xr:uid="{00000000-0005-0000-0000-00003B000000}"/>
    <cellStyle name="常规_费用明细" xfId="14" xr:uid="{00000000-0005-0000-0000-00003D000000}"/>
    <cellStyle name="壞_2010年運籌處-KPI" xfId="15" xr:uid="{00000000-0005-0000-0000-00003E000000}"/>
    <cellStyle name="千位分隔" xfId="1" builtinId="3"/>
    <cellStyle name="千位分隔 2" xfId="16" xr:uid="{00000000-0005-0000-0000-00003F00000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F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carl/Desktop/Users/carl/Library/Containers/com.kingsoft.wpsoffice.mac/Data/Library/Application%20Support/Kingsoft/WPS%20Cloud%20Files/userdata/qing/filecache/.431524691/cachedata/1BA9B646099E4545BA9A5FA688D1BFDD/97&#24180;&#38928;&#31639;.xls" TargetMode="External"/><Relationship Id="rId2" Type="http://schemas.microsoft.com/office/2019/04/relationships/externalLinkLongPath" Target="/Users/carl/Desktop/Users/carl/Library/Containers/com.kingsoft.wpsoffice.mac/Data/Library/Application%20Support/Kingsoft/WPS%20Cloud%20Files/userdata/qing/filecache/.431524691/cachedata/1BA9B646099E4545BA9A5FA688D1BFDD/97&#24180;&#38928;&#31639;.xls?C9858907" TargetMode="External"/><Relationship Id="rId1" Type="http://schemas.openxmlformats.org/officeDocument/2006/relationships/externalLinkPath" Target="file:///C9858907/97&#24180;&#38928;&#31639;.xls" TargetMode="External"/></Relationships>
</file>

<file path=xl/externalLinks/_rels/externalLink10.xml.rels><?xml version="1.0" encoding="UTF-8" standalone="yes"?>
<Relationships xmlns="http://schemas.openxmlformats.org/package/2006/relationships"><Relationship Id="rId3" Type="http://schemas.openxmlformats.org/officeDocument/2006/relationships/externalLinkPath" Target="../../../../../../carl/Desktop/Users/carl/Library/Containers/com.kingsoft.wpsoffice.mac/Data/Library/Application%20Support/Kingsoft/WPS%20Cloud%20Files/userdata/qing/filecache/.431524691/cachedata/1BA9B646099E4545BA9A5FA688D1BFDD/&#23433;&#21407;&#31263;&#35696;.XLS" TargetMode="External"/><Relationship Id="rId2" Type="http://schemas.microsoft.com/office/2019/04/relationships/externalLinkLongPath" Target="/Users/carl/Desktop/Users/carl/Library/Containers/com.kingsoft.wpsoffice.mac/Data/Library/Application%20Support/Kingsoft/WPS%20Cloud%20Files/userdata/qing/filecache/.431524691/cachedata/1BA9B646099E4545BA9A5FA688D1BFDD/&#23433;&#21407;&#31263;&#35696;.XLS?C9858907" TargetMode="External"/><Relationship Id="rId1" Type="http://schemas.openxmlformats.org/officeDocument/2006/relationships/externalLinkPath" Target="file:///C9858907/&#23433;&#21407;&#31263;&#35696;.XLS" TargetMode="External"/></Relationships>
</file>

<file path=xl/externalLinks/_rels/externalLink11.xml.rels><?xml version="1.0" encoding="UTF-8" standalone="yes"?>
<Relationships xmlns="http://schemas.openxmlformats.org/package/2006/relationships"><Relationship Id="rId3" Type="http://schemas.openxmlformats.org/officeDocument/2006/relationships/externalLinkPath" Target="../../../../../../carl/Desktop/Users/carl/Library/Containers/com.kingsoft.wpsoffice.mac/Data/Library/Application%20Support/Kingsoft/WPS%20Cloud%20Files/userdata/qing/filecache/.431524691/cachedata/1BA9B646099E4545BA9A5FA688D1BFDD/MIS%20&#20540;&#29677;&#35352;&#37636;.xls" TargetMode="External"/><Relationship Id="rId2" Type="http://schemas.microsoft.com/office/2019/04/relationships/externalLinkLongPath" Target="/Users/carl/Desktop/Users/carl/Library/Containers/com.kingsoft.wpsoffice.mac/Data/Library/Application%20Support/Kingsoft/WPS%20Cloud%20Files/userdata/qing/filecache/.431524691/cachedata/1BA9B646099E4545BA9A5FA688D1BFDD/MIS%20&#20540;&#29677;&#35352;&#37636;.xls?C9858907" TargetMode="External"/><Relationship Id="rId1" Type="http://schemas.openxmlformats.org/officeDocument/2006/relationships/externalLinkPath" Target="file:///C9858907/MIS%20&#20540;&#29677;&#35352;&#37636;.xls" TargetMode="External"/></Relationships>
</file>

<file path=xl/externalLinks/_rels/externalLink12.xml.rels><?xml version="1.0" encoding="UTF-8" standalone="yes"?>
<Relationships xmlns="http://schemas.openxmlformats.org/package/2006/relationships"><Relationship Id="rId3" Type="http://schemas.openxmlformats.org/officeDocument/2006/relationships/externalLinkPath" Target="../../../../../../carl/Desktop/Users/carl/Library/Containers/com.kingsoft.wpsoffice.mac/Data/Library/Application%20Support/Kingsoft/WPS%20Cloud%20Files/userdata/qing/filecache/.431524691/cachedata/1BA9B646099E4545BA9A5FA688D1BFDD/CAR%20Aug.21~Sep.xls" TargetMode="External"/><Relationship Id="rId2" Type="http://schemas.microsoft.com/office/2019/04/relationships/externalLinkLongPath" Target="/Users/carl/Desktop/Users/carl/Library/Containers/com.kingsoft.wpsoffice.mac/Data/Library/Application%20Support/Kingsoft/WPS%20Cloud%20Files/userdata/qing/filecache/.431524691/cachedata/1BA9B646099E4545BA9A5FA688D1BFDD/CAR%20Aug.21~Sep.xls?C9858907" TargetMode="External"/><Relationship Id="rId1" Type="http://schemas.openxmlformats.org/officeDocument/2006/relationships/externalLinkPath" Target="file:///C9858907/CAR%20Aug.21~Sep.xls" TargetMode="External"/></Relationships>
</file>

<file path=xl/externalLinks/_rels/externalLink13.xml.rels><?xml version="1.0" encoding="UTF-8" standalone="yes"?>
<Relationships xmlns="http://schemas.openxmlformats.org/package/2006/relationships"><Relationship Id="rId3" Type="http://schemas.openxmlformats.org/officeDocument/2006/relationships/externalLinkPath" Target="../../../../../../carl/Desktop/Users/carl/Library/Containers/com.kingsoft.wpsoffice.mac/Data/Library/Application%20Support/Kingsoft/WPS%20Cloud%20Files/userdata/qing/filecache/.431524691/cachedata/1BA9B646099E4545BA9A5FA688D1BFDD/&#27599;&#36913;&#23560;&#26696;&#36914;&#24230;&#36861;&#36452;&#34920;.xls" TargetMode="External"/><Relationship Id="rId2" Type="http://schemas.microsoft.com/office/2019/04/relationships/externalLinkLongPath" Target="/Users/carl/Desktop/Users/carl/Library/Containers/com.kingsoft.wpsoffice.mac/Data/Library/Application%20Support/Kingsoft/WPS%20Cloud%20Files/userdata/qing/filecache/.431524691/cachedata/1BA9B646099E4545BA9A5FA688D1BFDD/&#27599;&#36913;&#23560;&#26696;&#36914;&#24230;&#36861;&#36452;&#34920;.xls?C9858907" TargetMode="External"/><Relationship Id="rId1" Type="http://schemas.openxmlformats.org/officeDocument/2006/relationships/externalLinkPath" Target="file:///C9858907/&#27599;&#36913;&#23560;&#26696;&#36914;&#24230;&#36861;&#36452;&#34920;.xls" TargetMode="External"/></Relationships>
</file>

<file path=xl/externalLinks/_rels/externalLink14.xml.rels><?xml version="1.0" encoding="UTF-8" standalone="yes"?>
<Relationships xmlns="http://schemas.openxmlformats.org/package/2006/relationships"><Relationship Id="rId3" Type="http://schemas.openxmlformats.org/officeDocument/2006/relationships/externalLinkPath" Target="../../../../../../carl/Desktop/Users/carl/Library/Containers/com.kingsoft.wpsoffice.mac/Data/Library/Application%20Support/Kingsoft/WPS%20Cloud%20Files/userdata/qing/filecache/.431524691/cachedata/1BA9B646099E4545BA9A5FA688D1BFDD/TMF98VO1.XLS" TargetMode="External"/><Relationship Id="rId2" Type="http://schemas.microsoft.com/office/2019/04/relationships/externalLinkLongPath" Target="/Users/carl/Desktop/Users/carl/Library/Containers/com.kingsoft.wpsoffice.mac/Data/Library/Application%20Support/Kingsoft/WPS%20Cloud%20Files/userdata/qing/filecache/.431524691/cachedata/1BA9B646099E4545BA9A5FA688D1BFDD/TMF98VO1.XLS?C9858907" TargetMode="External"/><Relationship Id="rId1" Type="http://schemas.openxmlformats.org/officeDocument/2006/relationships/externalLinkPath" Target="file:///C9858907/TMF98VO1.XLS" TargetMode="External"/></Relationships>
</file>

<file path=xl/externalLinks/_rels/externalLink15.xml.rels><?xml version="1.0" encoding="UTF-8" standalone="yes"?>
<Relationships xmlns="http://schemas.openxmlformats.org/package/2006/relationships"><Relationship Id="rId3" Type="http://schemas.openxmlformats.org/officeDocument/2006/relationships/externalLinkPath" Target="../../../../../../carl/Desktop/Users/carl/Library/Containers/com.kingsoft.wpsoffice.mac/Data/Library/Application%20Support/Kingsoft/WPS%20Cloud%20Files/userdata/qing/filecache/.431524691/cachedata/1BA9B646099E4545BA9A5FA688D1BFDD/PARIS&#28204;&#35430;&#34920;.xls" TargetMode="External"/><Relationship Id="rId2" Type="http://schemas.microsoft.com/office/2019/04/relationships/externalLinkLongPath" Target="/Users/carl/Desktop/Users/carl/Library/Containers/com.kingsoft.wpsoffice.mac/Data/Library/Application%20Support/Kingsoft/WPS%20Cloud%20Files/userdata/qing/filecache/.431524691/cachedata/1BA9B646099E4545BA9A5FA688D1BFDD/PARIS&#28204;&#35430;&#34920;.xls?C9858907" TargetMode="External"/><Relationship Id="rId1" Type="http://schemas.openxmlformats.org/officeDocument/2006/relationships/externalLinkPath" Target="file:///C9858907/PARIS&#28204;&#35430;&#34920;.xls" TargetMode="External"/></Relationships>
</file>

<file path=xl/externalLinks/_rels/externalLink16.xml.rels><?xml version="1.0" encoding="UTF-8" standalone="yes"?>
<Relationships xmlns="http://schemas.openxmlformats.org/package/2006/relationships"><Relationship Id="rId3" Type="http://schemas.openxmlformats.org/officeDocument/2006/relationships/externalLinkPath" Target="../../../../../../carl/Desktop/Users/carl/Library/Containers/com.kingsoft.wpsoffice.mac/Data/Library/Application%20Support/Kingsoft/WPS%20Cloud%20Files/userdata/qing/filecache/.431524691/cachedata/1BA9B646099E4545BA9A5FA688D1BFDD/&#26009;&#20214;&#25215;&#35469;&#26126;&#32048;&#34920;.xls" TargetMode="External"/><Relationship Id="rId2" Type="http://schemas.microsoft.com/office/2019/04/relationships/externalLinkLongPath" Target="/Users/carl/Desktop/Users/carl/Library/Containers/com.kingsoft.wpsoffice.mac/Data/Library/Application%20Support/Kingsoft/WPS%20Cloud%20Files/userdata/qing/filecache/.431524691/cachedata/1BA9B646099E4545BA9A5FA688D1BFDD/&#26009;&#20214;&#25215;&#35469;&#26126;&#32048;&#34920;.xls?C9858907" TargetMode="External"/><Relationship Id="rId1" Type="http://schemas.openxmlformats.org/officeDocument/2006/relationships/externalLinkPath" Target="file:///C9858907/&#26009;&#20214;&#25215;&#35469;&#26126;&#32048;&#34920;.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carl/Desktop/Users/carl/Library/Containers/com.kingsoft.wpsoffice.mac/Data/Library/Application%20Support/Kingsoft/WPS%20Cloud%20Files/userdata/qing/filecache/.431524691/cachedata/1BA9B646099E4545BA9A5FA688D1BFDD/&#21697;&#36074;&#26085;&#22577;.xls" TargetMode="External"/><Relationship Id="rId2" Type="http://schemas.microsoft.com/office/2019/04/relationships/externalLinkLongPath" Target="/Users/carl/Desktop/Users/carl/Library/Containers/com.kingsoft.wpsoffice.mac/Data/Library/Application%20Support/Kingsoft/WPS%20Cloud%20Files/userdata/qing/filecache/.431524691/cachedata/1BA9B646099E4545BA9A5FA688D1BFDD/&#21697;&#36074;&#26085;&#22577;.xls?C9858907" TargetMode="External"/><Relationship Id="rId1" Type="http://schemas.openxmlformats.org/officeDocument/2006/relationships/externalLinkPath" Target="file:///C9858907/&#21697;&#36074;&#26085;&#22577;.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carl/Desktop/MAXWELL/&#21697;&#31649;&#19977;&#35506;/&#21697;&#36074;&#31995;&#32113;/97&#24180;&#38928;&#31639;.xls" TargetMode="External"/><Relationship Id="rId1" Type="http://schemas.openxmlformats.org/officeDocument/2006/relationships/externalLinkPath" Target="/Users/carl/Desktop/MAXWELL/&#21697;&#31649;&#19977;&#35506;/&#21697;&#36074;&#31995;&#32113;/97&#24180;&#38928;&#31639;.xls"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carl/Desktop/Users/carl/Library/Containers/com.kingsoft.wpsoffice.mac/Data/Library/Application%20Support/Kingsoft/WPS%20Cloud%20Files/userdata/qing/filecache/.431524691/cachedata/1BA9B646099E4545BA9A5FA688D1BFDD/97&#30740;&#37096;&#20104;.XLS" TargetMode="External"/><Relationship Id="rId2" Type="http://schemas.microsoft.com/office/2019/04/relationships/externalLinkLongPath" Target="/Users/carl/Desktop/Users/carl/Library/Containers/com.kingsoft.wpsoffice.mac/Data/Library/Application%20Support/Kingsoft/WPS%20Cloud%20Files/userdata/qing/filecache/.431524691/cachedata/1BA9B646099E4545BA9A5FA688D1BFDD/97&#30740;&#37096;&#20104;.XLS?C9858907" TargetMode="External"/><Relationship Id="rId1" Type="http://schemas.openxmlformats.org/officeDocument/2006/relationships/externalLinkPath" Target="file:///C9858907/97&#30740;&#37096;&#20104;.XLS"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carl/Desktop/Users/carl/Library/Containers/com.kingsoft.wpsoffice.mac/Data/Library/Application%20Support/Kingsoft/WPS%20Cloud%20Files/userdata/qing/filecache/.431524691/cachedata/1BA9B646099E4545BA9A5FA688D1BFDD/TKY&#26376;&#27425;.XLS" TargetMode="External"/><Relationship Id="rId2" Type="http://schemas.microsoft.com/office/2019/04/relationships/externalLinkLongPath" Target="/Users/carl/Desktop/Users/carl/Library/Containers/com.kingsoft.wpsoffice.mac/Data/Library/Application%20Support/Kingsoft/WPS%20Cloud%20Files/userdata/qing/filecache/.431524691/cachedata/1BA9B646099E4545BA9A5FA688D1BFDD/TKY&#26376;&#27425;.XLS?C9858907" TargetMode="External"/><Relationship Id="rId1" Type="http://schemas.openxmlformats.org/officeDocument/2006/relationships/externalLinkPath" Target="file:///C9858907/TKY&#26376;&#27425;.XLS"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carl/Desktop/Users/carl/Library/Containers/com.kingsoft.wpsoffice.mac/Data/Library/Application%20Support/Kingsoft/WPS%20Cloud%20Files/userdata/qing/filecache/.431524691/cachedata/1BA9B646099E4545BA9A5FA688D1BFDD/SMAP&#31649;&#34920;.XLS" TargetMode="External"/><Relationship Id="rId2" Type="http://schemas.microsoft.com/office/2019/04/relationships/externalLinkLongPath" Target="/Users/carl/Desktop/Users/carl/Library/Containers/com.kingsoft.wpsoffice.mac/Data/Library/Application%20Support/Kingsoft/WPS%20Cloud%20Files/userdata/qing/filecache/.431524691/cachedata/1BA9B646099E4545BA9A5FA688D1BFDD/SMAP&#31649;&#34920;.XLS?C9858907" TargetMode="External"/><Relationship Id="rId1" Type="http://schemas.openxmlformats.org/officeDocument/2006/relationships/externalLinkPath" Target="file:///C9858907/SMAP&#31649;&#34920;.XLS"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carl/Desktop/Users/carl/Library/Containers/com.kingsoft.wpsoffice.mac/Data/Library/Application%20Support/Kingsoft/WPS%20Cloud%20Files/userdata/qing/filecache/.431524691/cachedata/1BA9B646099E4545BA9A5FA688D1BFDD/PRJO_chk_mod230eng.xls" TargetMode="External"/><Relationship Id="rId2" Type="http://schemas.microsoft.com/office/2019/04/relationships/externalLinkLongPath" Target="/Users/carl/Desktop/Users/carl/Library/Containers/com.kingsoft.wpsoffice.mac/Data/Library/Application%20Support/Kingsoft/WPS%20Cloud%20Files/userdata/qing/filecache/.431524691/cachedata/1BA9B646099E4545BA9A5FA688D1BFDD/PRJO_chk_mod230eng.xls?C9858907" TargetMode="External"/><Relationship Id="rId1" Type="http://schemas.openxmlformats.org/officeDocument/2006/relationships/externalLinkPath" Target="file:///C9858907/PRJO_chk_mod230eng.xls"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carl/Desktop/Users/carl/Library/Containers/com.kingsoft.wpsoffice.mac/Data/Library/Application%20Support/Kingsoft/WPS%20Cloud%20Files/userdata/qing/filecache/.431524691/cachedata/1BA9B646099E4545BA9A5FA688D1BFDD/&#20572;&#32218;&#24037;&#26178;-2009&#24180;6&#26376;&#38283;&#22987;%20v1.xls" TargetMode="External"/><Relationship Id="rId2" Type="http://schemas.microsoft.com/office/2019/04/relationships/externalLinkLongPath" Target="/Users/carl/Desktop/Users/carl/Library/Containers/com.kingsoft.wpsoffice.mac/Data/Library/Application%20Support/Kingsoft/WPS%20Cloud%20Files/userdata/qing/filecache/.431524691/cachedata/1BA9B646099E4545BA9A5FA688D1BFDD/&#20572;&#32218;&#24037;&#26178;-2009&#24180;6&#26376;&#38283;&#22987;%20v1.xls?C9858907" TargetMode="External"/><Relationship Id="rId1" Type="http://schemas.openxmlformats.org/officeDocument/2006/relationships/externalLinkPath" Target="file:///C9858907/&#20572;&#32218;&#24037;&#26178;-2009&#24180;6&#26376;&#38283;&#22987;%20v1.xls"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carl/Desktop/Users/carl/Library/Containers/com.kingsoft.wpsoffice.mac/Data/Library/Application%20Support/Kingsoft/WPS%20Cloud%20Files/userdata/qing/filecache/.431524691/cachedata/1BA9B646099E4545BA9A5FA688D1BFDD/PACO%20DPHU%20Data.xls" TargetMode="External"/><Relationship Id="rId2" Type="http://schemas.microsoft.com/office/2019/04/relationships/externalLinkLongPath" Target="/Users/carl/Desktop/Users/carl/Library/Containers/com.kingsoft.wpsoffice.mac/Data/Library/Application%20Support/Kingsoft/WPS%20Cloud%20Files/userdata/qing/filecache/.431524691/cachedata/1BA9B646099E4545BA9A5FA688D1BFDD/PACO%20DPHU%20Data.xls?C9858907" TargetMode="External"/><Relationship Id="rId1" Type="http://schemas.openxmlformats.org/officeDocument/2006/relationships/externalLinkPath" Target="file:///C9858907/PACO%20DPHU%20Da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業績預估"/>
      <sheetName val="業績預估數量"/>
      <sheetName val="業績預估營業額"/>
      <sheetName val="Sheet1 (3)"/>
      <sheetName val="Sheet1 (2)"/>
      <sheetName val="Sheet1"/>
      <sheetName val="彙整-原因"/>
      <sheetName val="週-原因趨勢圖"/>
      <sheetName val="專案時程"/>
      <sheetName val="工资分析表"/>
      <sheetName val="參數表"/>
      <sheetName val="SA"/>
      <sheetName val="SB"/>
      <sheetName val="SC"/>
      <sheetName val="销售达成率"/>
      <sheetName val="材料成本占比"/>
      <sheetName val="销售变动费用率"/>
      <sheetName val="彙整-責任單位"/>
      <sheetName val="週-責任趨勢圖"/>
      <sheetName val="零件費用"/>
      <sheetName val="微電子費用"/>
      <sheetName val="Sheet2"/>
      <sheetName val="Q2预算费用控制率"/>
      <sheetName val="DDT評分表"/>
      <sheetName val="ODT評分表"/>
      <sheetName val="SLT評分表"/>
      <sheetName val="MES問題紀錄"/>
      <sheetName val="Defect root cause analysis"/>
      <sheetName val="万元进项信息增长率"/>
      <sheetName val="FA Definitions"/>
      <sheetName val="月度销售发货执行情况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経営指標"/>
      <sheetName val="表紙"/>
      <sheetName val="様式　Ⅰ"/>
      <sheetName val="商権の移管"/>
      <sheetName val="Schedule-2(Japanese) "/>
      <sheetName val="設備概要"/>
      <sheetName val="生産量推移３０年"/>
      <sheetName val="Graph1"/>
      <sheetName val="Sheet1"/>
      <sheetName val="User ttl-Vol"/>
      <sheetName val="Monthly BGT in 2005"/>
      <sheetName val="DAIWA"/>
      <sheetName val="DII"/>
      <sheetName val="SHIKIBO"/>
      <sheetName val="C.TECH"/>
      <sheetName val="FILCON"/>
      <sheetName val="Huyck"/>
      <sheetName val="FELT"/>
      <sheetName val="TS"/>
      <sheetName val="IGETA"/>
      <sheetName val="FILCON-T"/>
      <sheetName val="Korea"/>
      <sheetName val="Taiwan"/>
      <sheetName val="China"/>
      <sheetName val="Other"/>
      <sheetName val="Type Bgt"/>
      <sheetName val="04.B"/>
      <sheetName val="04B.vs.04YF"/>
      <sheetName val="03A.vs.04YF"/>
      <sheetName val="Dia-1"/>
      <sheetName val="Exchange Rate"/>
      <sheetName val="×TPC-３　CF"/>
      <sheetName val="○TPC-1　比較ＰＬ"/>
      <sheetName val="○TPC-2 比較ＢＳ"/>
      <sheetName val="○P1 単体ＰＬ比較"/>
      <sheetName val="P2 業績推移"/>
      <sheetName val="P3.TCL売上比較"/>
      <sheetName val="P4 売上高増減分析"/>
      <sheetName val="P5 売利粗利率"/>
      <sheetName val="P6-7.営業外・特損益"/>
      <sheetName val="P8 TCL比較BS"/>
      <sheetName val="P8 TCL比較BS (2)"/>
      <sheetName val="P9 TCL CF"/>
      <sheetName val="×TPS-1　比較ＰＬ"/>
      <sheetName val="×TPS-2 比較ＢＳ"/>
      <sheetName val="×TPS-３　CF"/>
      <sheetName val="Appendix 本社費明細"/>
      <sheetName val="Appendix TPS損益分析"/>
      <sheetName val="○海外現法"/>
      <sheetName val="Appendix 売上レート"/>
      <sheetName val="（非配布） 本社費差"/>
      <sheetName val="＜作業シート＞単体CF"/>
      <sheetName val="安原稟議"/>
      <sheetName val="F1039 (2)"/>
      <sheetName val="french"/>
      <sheetName val="島長規定"/>
      <sheetName val="積算内訳表"/>
      <sheetName val="販売会社"/>
      <sheetName val="#REF"/>
      <sheetName val="Table"/>
      <sheetName val="図"/>
      <sheetName val="CF4_5_8比較"/>
      <sheetName val="Work"/>
      <sheetName val="予算外貨建て"/>
      <sheetName val="SEGMENT"/>
      <sheetName val="予算データ"/>
      <sheetName val="通貨"/>
      <sheetName val="特定休日"/>
      <sheetName val="1月IPC"/>
      <sheetName val="調査シート"/>
      <sheetName val="音速"/>
      <sheetName val="PTAコスト"/>
      <sheetName val="Country Data"/>
      <sheetName val="設定"/>
      <sheetName val="Prod.(08)"/>
      <sheetName val="D剤影響"/>
      <sheetName val="判定メモ"/>
      <sheetName val="Break Down"/>
      <sheetName val="ｴﾝﾄﾞｺｰﾄﾞ"/>
      <sheetName val="製膜条件"/>
      <sheetName val="連結売上(本部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8月13日-8月18日"/>
      <sheetName val="參數表"/>
      <sheetName val="SA"/>
      <sheetName val="SB"/>
      <sheetName val="SC"/>
      <sheetName val="DDT評分表"/>
      <sheetName val="ODT評分表"/>
      <sheetName val="SLT評分表"/>
      <sheetName val="FA Definitions"/>
      <sheetName val="Sheet1 (2)"/>
      <sheetName val="彙整-原因"/>
      <sheetName val="週-原因趨勢圖"/>
      <sheetName val="PARIS.8月(精密DATA Xbar-R圖)"/>
      <sheetName val="Defect root cause 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 Cover Month"/>
      <sheetName val="LIST"/>
      <sheetName val="Chart analysis"/>
      <sheetName val="LIST."/>
      <sheetName val="LIST (2)"/>
      <sheetName val="SMT MFG"/>
      <sheetName val="SMT Engineering"/>
      <sheetName val="Other"/>
      <sheetName val="MS  MFG"/>
      <sheetName val="MS  Engineering"/>
      <sheetName val="OEM MFG"/>
      <sheetName val="OEM Engineering"/>
      <sheetName val="SQE"/>
      <sheetName val="Sheet1"/>
      <sheetName val="FA Definitions"/>
      <sheetName val="Sheet2"/>
      <sheetName val="Sheet1 (2)"/>
      <sheetName val="零件費用"/>
      <sheetName val="微電子費用"/>
      <sheetName val="專案時程"/>
      <sheetName val="彙整-原因"/>
      <sheetName val="週-原因趨勢圖"/>
      <sheetName val="彙整-責任單位"/>
      <sheetName val="週-責任趨勢圖"/>
      <sheetName val="CAR Aug.21~Se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Sheet2"/>
      <sheetName val="2008_12_25"/>
      <sheetName val="Sheet3"/>
      <sheetName val="Sheet1 (2)"/>
      <sheetName val="Q2预算费用控制率"/>
      <sheetName val="Sheet1"/>
      <sheetName val="FA Definitions"/>
      <sheetName val="零件費用"/>
      <sheetName val="微電子費用"/>
      <sheetName val="展会费"/>
      <sheetName val="2007利润预算表"/>
      <sheetName val="月度销售发货执行情况表"/>
      <sheetName val="彙整-原因"/>
      <sheetName val="週-原因趨勢圖"/>
      <sheetName val="彙整-責任單位"/>
      <sheetName val="週-責任趨勢圖"/>
      <sheetName val="參數表"/>
      <sheetName val="封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メニュー"/>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CDI.11月(精密DATA X-bar圖)"/>
      <sheetName val="CDI.10月(精密DATA X-bar圖)"/>
      <sheetName val="05.12月PRIAS"/>
      <sheetName val="CDI.05月(精密DATA X-bar圖)"/>
      <sheetName val="PARIS.07月(精密DATA X-bar圖)"/>
      <sheetName val="PARIS.06月(精密DATA X-bar圖)"/>
      <sheetName val="  PARIS.04月(精密DATA Xbar-R圖)"/>
      <sheetName val="  PARIS.03月(精密DATA Xbar-R圖)"/>
      <sheetName val="  PARIS.B2.02月(精密DATA Xbar-R圖)"/>
      <sheetName val="  PARIS.A2.02月(精密DATA Xbar-R圖)"/>
      <sheetName val="  PARIS.A1.02月(精密DATA Xbar-R圖)"/>
      <sheetName val="PARIS.A2.01月(精密DATA Xbar-R圖)"/>
      <sheetName val="PARIS.01月(精密DATA Xbar-R圖)"/>
      <sheetName val="PARIS.12月(精密DATA Xbar-R圖)"/>
      <sheetName val="PARIS.11月(精密DATA Xbar-R圖)"/>
      <sheetName val="PARIS06年1月"/>
      <sheetName val="PARIS.8月(精密DATA Xbar-R圖)"/>
      <sheetName val="PARIS06年2月 "/>
      <sheetName val="PARIS.8月(精密DATA Xbar-R圖) (2)"/>
      <sheetName val="2007利润预算表"/>
      <sheetName val="Defect root cause analysis"/>
      <sheetName val="Sheet1 (2)"/>
      <sheetName val="FA Definitions"/>
      <sheetName val="參數表"/>
      <sheetName val="彙整-原因"/>
      <sheetName val="週-原因趨勢圖"/>
      <sheetName val="彙整-責任單位"/>
      <sheetName val="週-責任趨勢圖"/>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異動日期"/>
      <sheetName val="料件總表"/>
      <sheetName val="MP"/>
      <sheetName val="PP"/>
      <sheetName val="Sheet2"/>
      <sheetName val="專案時程"/>
      <sheetName val="零件費用"/>
      <sheetName val="微電子費用"/>
      <sheetName val="Sheet1 (2)"/>
      <sheetName val="展会费"/>
      <sheetName val="MES問題紀錄"/>
      <sheetName val="FA Definitions"/>
      <sheetName val="彙整-原因"/>
      <sheetName val="週-原因趨勢圖"/>
      <sheetName val="彙整-責任單位"/>
      <sheetName val="週-責任趨勢圖"/>
      <sheetName val="DDT評分表"/>
      <sheetName val="ODT評分表"/>
      <sheetName val="SLT評分表"/>
      <sheetName val="PARIS.8月(精密DATA Xbar-R圖)"/>
      <sheetName val="參數表"/>
      <sheetName val="封面"/>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Defect  PPM Chart"/>
      <sheetName val=" 品質日報表"/>
      <sheetName val="圖表分析"/>
      <sheetName val="Defect root cause analysis"/>
      <sheetName val="Sheet1"/>
      <sheetName val="All"/>
      <sheetName val="彙整-原因"/>
      <sheetName val="週-原因趨勢圖"/>
      <sheetName val="彙整-責任單位"/>
      <sheetName val="週-責任趨勢圖"/>
      <sheetName val="MES問題紀錄"/>
      <sheetName val="Sheet1 (2)"/>
      <sheetName val="零件費用"/>
      <sheetName val="微電子費用"/>
      <sheetName val="Sheet2"/>
      <sheetName val="參數表"/>
      <sheetName val="FA Definitions"/>
      <sheetName val="SC"/>
      <sheetName val="SA"/>
      <sheetName val="SB"/>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業績預估"/>
      <sheetName val="業績預估數量"/>
      <sheetName val="業績預估營業額"/>
      <sheetName val="Sheet1 (3)"/>
      <sheetName val="Sheet1 (2)"/>
      <sheetName val="Sheet1"/>
      <sheetName val="彙整-原因"/>
      <sheetName val="週-原因趨勢圖"/>
      <sheetName val="專案時程"/>
      <sheetName val="工资分析表"/>
      <sheetName val="參數表"/>
      <sheetName val="SA"/>
      <sheetName val="SB"/>
      <sheetName val="SC"/>
      <sheetName val="销售达成率"/>
      <sheetName val="材料成本占比"/>
      <sheetName val="销售变动费用率"/>
      <sheetName val="Defect root cause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97予算 "/>
      <sheetName val="販管費"/>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月次（３Ｋ対比）"/>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SMAP管表"/>
    </sheetNames>
    <definedNames>
      <definedName name="a"/>
      <definedName name="e"/>
      <definedName name="f"/>
      <definedName name="g"/>
      <definedName name="h"/>
      <definedName name="i"/>
      <definedName name="j"/>
      <definedName name="k"/>
      <definedName name="m"/>
      <definedName name="n"/>
      <definedName name="o"/>
      <definedName name="q"/>
      <definedName name="t"/>
      <definedName name="u"/>
      <definedName name="v"/>
      <definedName name="赤"/>
      <definedName name="黄"/>
      <definedName name="青"/>
      <definedName name="消"/>
    </defined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Sheet1"/>
      <sheetName val="Production Qt'y"/>
      <sheetName val="Chart Analysis"/>
      <sheetName val="Root Cause Analysis"/>
      <sheetName val="周報"/>
      <sheetName val="PRJO_chk_mod230eng"/>
      <sheetName val="Critical Parameters"/>
      <sheetName val="CPK graphic"/>
      <sheetName val="GR&amp;R"/>
      <sheetName val="EV3 Build report"/>
      <sheetName val="Root Cause Analysis (Cosmetic)"/>
      <sheetName val="參數表"/>
      <sheetName val="Sheet1 (2)"/>
      <sheetName val="彙整-原因"/>
      <sheetName val="週-原因趨勢圖"/>
      <sheetName val="彙整-責任單位"/>
      <sheetName val="週-責任趨勢圖"/>
      <sheetName val="MES問題紀錄"/>
      <sheetName val="專案時程"/>
      <sheetName val="PARIS.8月(精密DATA Xbar-R圖)"/>
      <sheetName val="Defect root cause analysis"/>
    </sheetNames>
    <definedNames>
      <definedName name="Data_Check"/>
      <definedName name="Initial_setting"/>
    </definedNames>
    <sheetDataSet>
      <sheetData sheetId="0"/>
      <sheetData sheetId="1"/>
      <sheetData sheetId="2"/>
      <sheetData sheetId="3"/>
      <sheetData sheetId="4"/>
      <sheetData sheetId="5" refreshError="1"/>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目錄"/>
      <sheetName val="Database"/>
      <sheetName val="原因層別"/>
      <sheetName val="週-原因趨勢圖"/>
      <sheetName val="週-責任趨勢圖"/>
      <sheetName val="彙整-原因"/>
      <sheetName val="彙整-責任單位"/>
      <sheetName val="月彙整-原因"/>
      <sheetName val="月彙整-責任單位"/>
      <sheetName val="週分析-原因"/>
      <sheetName val="週分析-原因 (處)"/>
      <sheetName val="月分析-原因"/>
      <sheetName val="月分析-原因 (處)"/>
      <sheetName val="週分析-責任單位"/>
      <sheetName val="週分析-責任單位 (處)"/>
      <sheetName val="月分析-責任單位 (處)"/>
      <sheetName val="月分析-責任單位"/>
      <sheetName val="責任者-停線現象"/>
      <sheetName val="PARIS.8月(精密DATA Xbar-R圖)"/>
      <sheetName val="Sheet1 (2)"/>
      <sheetName val="SA"/>
      <sheetName val="SB"/>
      <sheetName val="SC"/>
      <sheetName val="DDT評分表"/>
      <sheetName val="ODT評分表"/>
      <sheetName val="SLT評分表"/>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FA Definitions"/>
      <sheetName val="Overall RC Chart"/>
      <sheetName val="Commodity RC Chart"/>
      <sheetName val="Pivots"/>
      <sheetName val="Snap Shot"/>
      <sheetName val="PONG ADD"/>
      <sheetName val="彙整-原因"/>
      <sheetName val="週-原因趨勢圖"/>
      <sheetName val="零件費用"/>
      <sheetName val="微電子費用"/>
      <sheetName val="PARIS.8月(精密DATA Xbar-R圖)"/>
      <sheetName val="MES問題紀錄"/>
      <sheetName val="專案時程"/>
      <sheetName val="Sheet1 (2)"/>
      <sheetName val="彙整-責任單位"/>
      <sheetName val="週-責任趨勢圖"/>
      <sheetName val="PACO DPHU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6"/>
  <sheetViews>
    <sheetView zoomScaleNormal="100" workbookViewId="0">
      <selection activeCell="B16" sqref="B16:G16"/>
    </sheetView>
  </sheetViews>
  <sheetFormatPr baseColWidth="10" defaultColWidth="9" defaultRowHeight="16.5" customHeight="1"/>
  <cols>
    <col min="1" max="1" width="2.1640625" style="163" customWidth="1"/>
    <col min="2" max="2" width="7.5" style="163" customWidth="1"/>
    <col min="3" max="3" width="43.33203125" style="164" customWidth="1"/>
    <col min="4" max="4" width="77.33203125" style="163" customWidth="1"/>
    <col min="5" max="5" width="14.1640625" style="163" customWidth="1"/>
    <col min="6" max="6" width="17.83203125" style="163" customWidth="1"/>
    <col min="7" max="7" width="14" style="163" customWidth="1"/>
    <col min="8" max="39" width="9" style="163"/>
    <col min="40" max="16384" width="9" style="165"/>
  </cols>
  <sheetData>
    <row r="1" spans="2:7" ht="34.5" customHeight="1">
      <c r="B1" s="201" t="s">
        <v>0</v>
      </c>
      <c r="C1" s="201"/>
      <c r="D1" s="201"/>
      <c r="E1" s="201"/>
      <c r="F1" s="201"/>
      <c r="G1" s="201"/>
    </row>
    <row r="2" spans="2:7" ht="27.75" customHeight="1">
      <c r="B2" s="166" t="s">
        <v>1</v>
      </c>
      <c r="C2" s="167" t="s">
        <v>2</v>
      </c>
      <c r="D2" s="167" t="s">
        <v>3</v>
      </c>
      <c r="E2" s="167" t="s">
        <v>4</v>
      </c>
      <c r="F2" s="168" t="s">
        <v>5</v>
      </c>
      <c r="G2" s="169" t="s">
        <v>6</v>
      </c>
    </row>
    <row r="3" spans="2:7" ht="27.75" customHeight="1">
      <c r="B3" s="170">
        <v>1</v>
      </c>
      <c r="C3" s="171" t="s">
        <v>7</v>
      </c>
      <c r="D3" s="171" t="s">
        <v>8</v>
      </c>
      <c r="E3" s="172" t="s">
        <v>9</v>
      </c>
      <c r="F3" s="172" t="s">
        <v>9</v>
      </c>
      <c r="G3" s="173">
        <v>45992</v>
      </c>
    </row>
    <row r="4" spans="2:7" ht="39" customHeight="1">
      <c r="B4" s="170">
        <v>2</v>
      </c>
      <c r="C4" s="171" t="s">
        <v>10</v>
      </c>
      <c r="D4" s="171" t="s">
        <v>11</v>
      </c>
      <c r="E4" s="172" t="s">
        <v>9</v>
      </c>
      <c r="F4" s="174" t="s">
        <v>12</v>
      </c>
      <c r="G4" s="173">
        <v>45992</v>
      </c>
    </row>
    <row r="5" spans="2:7" ht="57">
      <c r="B5" s="170">
        <v>3</v>
      </c>
      <c r="C5" s="171" t="s">
        <v>13</v>
      </c>
      <c r="D5" s="171" t="s">
        <v>14</v>
      </c>
      <c r="E5" s="175" t="s">
        <v>15</v>
      </c>
      <c r="F5" s="172" t="s">
        <v>9</v>
      </c>
      <c r="G5" s="173">
        <v>45998</v>
      </c>
    </row>
    <row r="6" spans="2:7" ht="57">
      <c r="B6" s="170">
        <v>4</v>
      </c>
      <c r="C6" s="171" t="s">
        <v>16</v>
      </c>
      <c r="D6" s="171" t="s">
        <v>17</v>
      </c>
      <c r="E6" s="175" t="s">
        <v>18</v>
      </c>
      <c r="F6" s="172" t="s">
        <v>9</v>
      </c>
      <c r="G6" s="173">
        <v>46005</v>
      </c>
    </row>
    <row r="7" spans="2:7" ht="38">
      <c r="B7" s="170">
        <v>5</v>
      </c>
      <c r="C7" s="171" t="s">
        <v>19</v>
      </c>
      <c r="D7" s="171" t="s">
        <v>20</v>
      </c>
      <c r="E7" s="175" t="s">
        <v>21</v>
      </c>
      <c r="F7" s="172" t="s">
        <v>9</v>
      </c>
      <c r="G7" s="173">
        <v>46006</v>
      </c>
    </row>
    <row r="8" spans="2:7" ht="27.75" customHeight="1">
      <c r="B8" s="170">
        <v>6</v>
      </c>
      <c r="C8" s="171" t="s">
        <v>22</v>
      </c>
      <c r="D8" s="171" t="s">
        <v>23</v>
      </c>
      <c r="E8" s="176" t="s">
        <v>24</v>
      </c>
      <c r="F8" s="172" t="s">
        <v>9</v>
      </c>
      <c r="G8" s="173">
        <v>46006</v>
      </c>
    </row>
    <row r="9" spans="2:7" ht="27.75" customHeight="1">
      <c r="B9" s="170">
        <v>7</v>
      </c>
      <c r="C9" s="171" t="s">
        <v>25</v>
      </c>
      <c r="D9" s="171" t="s">
        <v>26</v>
      </c>
      <c r="E9" s="176" t="s">
        <v>27</v>
      </c>
      <c r="F9" s="172" t="s">
        <v>9</v>
      </c>
      <c r="G9" s="173">
        <v>46006</v>
      </c>
    </row>
    <row r="10" spans="2:7" ht="27.75" customHeight="1">
      <c r="B10" s="170">
        <v>8</v>
      </c>
      <c r="C10" s="171" t="s">
        <v>28</v>
      </c>
      <c r="D10" s="171" t="s">
        <v>29</v>
      </c>
      <c r="E10" s="176" t="s">
        <v>27</v>
      </c>
      <c r="F10" s="172" t="s">
        <v>9</v>
      </c>
      <c r="G10" s="173">
        <v>46006</v>
      </c>
    </row>
    <row r="11" spans="2:7" ht="57">
      <c r="B11" s="170">
        <v>9</v>
      </c>
      <c r="C11" s="171" t="s">
        <v>30</v>
      </c>
      <c r="D11" s="171" t="s">
        <v>31</v>
      </c>
      <c r="E11" s="175" t="s">
        <v>32</v>
      </c>
      <c r="F11" s="172" t="s">
        <v>9</v>
      </c>
      <c r="G11" s="173">
        <v>46006</v>
      </c>
    </row>
    <row r="12" spans="2:7" ht="27.75" customHeight="1">
      <c r="B12" s="170">
        <v>10</v>
      </c>
      <c r="C12" s="171" t="s">
        <v>33</v>
      </c>
      <c r="D12" s="171" t="s">
        <v>34</v>
      </c>
      <c r="E12" s="172" t="s">
        <v>9</v>
      </c>
      <c r="F12" s="176" t="s">
        <v>27</v>
      </c>
      <c r="G12" s="173">
        <v>46010</v>
      </c>
    </row>
    <row r="13" spans="2:7" ht="27.75" customHeight="1">
      <c r="B13" s="170">
        <v>11</v>
      </c>
      <c r="C13" s="171" t="s">
        <v>35</v>
      </c>
      <c r="D13" s="171" t="s">
        <v>36</v>
      </c>
      <c r="E13" s="176" t="s">
        <v>27</v>
      </c>
      <c r="F13" s="172" t="s">
        <v>9</v>
      </c>
      <c r="G13" s="173">
        <v>46013</v>
      </c>
    </row>
    <row r="14" spans="2:7" ht="27.75" customHeight="1">
      <c r="B14" s="170">
        <v>12</v>
      </c>
      <c r="C14" s="171" t="s">
        <v>37</v>
      </c>
      <c r="D14" s="171" t="s">
        <v>38</v>
      </c>
      <c r="E14" s="176" t="s">
        <v>27</v>
      </c>
      <c r="F14" s="172" t="s">
        <v>9</v>
      </c>
      <c r="G14" s="173">
        <v>46017</v>
      </c>
    </row>
    <row r="15" spans="2:7" ht="27.75" customHeight="1" thickBot="1">
      <c r="B15" s="177">
        <v>13</v>
      </c>
      <c r="C15" s="178" t="s">
        <v>39</v>
      </c>
      <c r="D15" s="178" t="s">
        <v>40</v>
      </c>
      <c r="E15" s="179" t="s">
        <v>9</v>
      </c>
      <c r="F15" s="179" t="s">
        <v>9</v>
      </c>
      <c r="G15" s="180">
        <v>46021</v>
      </c>
    </row>
    <row r="16" spans="2:7" ht="16.5" customHeight="1">
      <c r="B16" s="202" t="s">
        <v>41</v>
      </c>
      <c r="C16" s="202"/>
      <c r="D16" s="202"/>
      <c r="E16" s="202"/>
      <c r="F16" s="202"/>
      <c r="G16" s="202"/>
    </row>
  </sheetData>
  <mergeCells count="2">
    <mergeCell ref="B1:G1"/>
    <mergeCell ref="B16:G16"/>
  </mergeCells>
  <phoneticPr fontId="44" type="noConversion"/>
  <pageMargins left="0.25" right="0.25" top="0.75" bottom="0.75" header="0.3" footer="0.3"/>
  <pageSetup paperSize="9" scale="7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7"/>
  <sheetViews>
    <sheetView zoomScaleNormal="100" workbookViewId="0">
      <pane xSplit="3" ySplit="2" topLeftCell="D3" activePane="bottomRight" state="frozen"/>
      <selection pane="topRight"/>
      <selection pane="bottomLeft"/>
      <selection pane="bottomRight" activeCell="D19" sqref="D19"/>
    </sheetView>
  </sheetViews>
  <sheetFormatPr baseColWidth="10" defaultColWidth="9" defaultRowHeight="17"/>
  <cols>
    <col min="1" max="1" width="9.83203125" style="155" customWidth="1"/>
    <col min="2" max="2" width="9" style="155"/>
    <col min="3" max="3" width="15.1640625" style="155" customWidth="1"/>
    <col min="4" max="4" width="62" style="185" customWidth="1"/>
    <col min="5" max="5" width="22.83203125" style="185" customWidth="1"/>
    <col min="6" max="6" width="21.5" style="156" hidden="1" customWidth="1"/>
    <col min="7" max="7" width="13.83203125" style="157" hidden="1" customWidth="1"/>
    <col min="8" max="16384" width="9" style="156"/>
  </cols>
  <sheetData>
    <row r="1" spans="1:7" ht="23">
      <c r="A1" s="199" t="s">
        <v>42</v>
      </c>
      <c r="B1" s="199"/>
      <c r="C1" s="199"/>
      <c r="D1" s="199"/>
      <c r="E1" s="199"/>
    </row>
    <row r="2" spans="1:7" ht="18">
      <c r="A2" s="158" t="s">
        <v>43</v>
      </c>
      <c r="B2" s="200" t="s">
        <v>44</v>
      </c>
      <c r="C2" s="200"/>
      <c r="D2" s="181" t="s">
        <v>45</v>
      </c>
      <c r="E2" s="186" t="s">
        <v>46</v>
      </c>
      <c r="F2" s="159" t="s">
        <v>47</v>
      </c>
      <c r="G2" s="159" t="s">
        <v>48</v>
      </c>
    </row>
    <row r="3" spans="1:7" ht="15" customHeight="1">
      <c r="A3" s="192" t="s">
        <v>49</v>
      </c>
      <c r="B3" s="195" t="s">
        <v>50</v>
      </c>
      <c r="C3" s="198"/>
      <c r="D3" s="162"/>
      <c r="E3" s="187" t="s">
        <v>51</v>
      </c>
      <c r="G3" s="157" t="s">
        <v>50</v>
      </c>
    </row>
    <row r="4" spans="1:7" ht="14" customHeight="1">
      <c r="A4" s="192"/>
      <c r="B4" s="195" t="s">
        <v>52</v>
      </c>
      <c r="C4" s="198"/>
      <c r="D4" s="162"/>
      <c r="E4" s="187" t="s">
        <v>51</v>
      </c>
      <c r="G4" s="157" t="s">
        <v>52</v>
      </c>
    </row>
    <row r="5" spans="1:7" ht="15" customHeight="1">
      <c r="A5" s="192"/>
      <c r="B5" s="195" t="s">
        <v>53</v>
      </c>
      <c r="C5" s="198"/>
      <c r="D5" s="162"/>
      <c r="E5" s="187" t="s">
        <v>51</v>
      </c>
      <c r="G5" s="157" t="s">
        <v>53</v>
      </c>
    </row>
    <row r="6" spans="1:7" ht="18">
      <c r="A6" s="192"/>
      <c r="B6" s="195" t="s">
        <v>54</v>
      </c>
      <c r="C6" s="198"/>
      <c r="D6" s="182" t="s">
        <v>55</v>
      </c>
      <c r="E6" s="187" t="s">
        <v>51</v>
      </c>
      <c r="G6" s="157" t="s">
        <v>54</v>
      </c>
    </row>
    <row r="7" spans="1:7" ht="14" customHeight="1">
      <c r="A7" s="192"/>
      <c r="B7" s="195" t="s">
        <v>56</v>
      </c>
      <c r="C7" s="198"/>
      <c r="D7" s="162"/>
      <c r="E7" s="187" t="s">
        <v>51</v>
      </c>
      <c r="G7" s="157" t="s">
        <v>56</v>
      </c>
    </row>
    <row r="8" spans="1:7" ht="14" customHeight="1">
      <c r="A8" s="192"/>
      <c r="B8" s="197" t="s">
        <v>57</v>
      </c>
      <c r="C8" s="197"/>
      <c r="D8" s="162"/>
      <c r="E8" s="187" t="s">
        <v>51</v>
      </c>
      <c r="F8" s="156" t="s">
        <v>58</v>
      </c>
      <c r="G8" s="157" t="s">
        <v>59</v>
      </c>
    </row>
    <row r="9" spans="1:7" ht="18">
      <c r="A9" s="190" t="s">
        <v>60</v>
      </c>
      <c r="B9" s="195" t="s">
        <v>61</v>
      </c>
      <c r="C9" s="195"/>
      <c r="D9" s="162" t="s">
        <v>62</v>
      </c>
      <c r="E9" s="187" t="s">
        <v>63</v>
      </c>
      <c r="G9" s="161" t="s">
        <v>61</v>
      </c>
    </row>
    <row r="10" spans="1:7" ht="18">
      <c r="A10" s="191"/>
      <c r="B10" s="195" t="s">
        <v>64</v>
      </c>
      <c r="C10" s="195"/>
      <c r="D10" s="162" t="s">
        <v>65</v>
      </c>
      <c r="E10" s="187" t="s">
        <v>63</v>
      </c>
      <c r="G10" s="161" t="s">
        <v>64</v>
      </c>
    </row>
    <row r="11" spans="1:7" ht="18">
      <c r="A11" s="191"/>
      <c r="B11" s="195" t="s">
        <v>66</v>
      </c>
      <c r="C11" s="195"/>
      <c r="D11" s="162" t="s">
        <v>67</v>
      </c>
      <c r="E11" s="187" t="s">
        <v>63</v>
      </c>
      <c r="G11" s="161" t="s">
        <v>66</v>
      </c>
    </row>
    <row r="12" spans="1:7" ht="18">
      <c r="A12" s="190" t="s">
        <v>68</v>
      </c>
      <c r="B12" s="195" t="s">
        <v>69</v>
      </c>
      <c r="C12" s="195"/>
      <c r="D12" s="182" t="s">
        <v>70</v>
      </c>
      <c r="E12" s="187" t="s">
        <v>71</v>
      </c>
      <c r="G12" s="161" t="s">
        <v>69</v>
      </c>
    </row>
    <row r="13" spans="1:7" ht="18">
      <c r="A13" s="191"/>
      <c r="B13" s="195" t="s">
        <v>72</v>
      </c>
      <c r="C13" s="195"/>
      <c r="D13" s="162" t="s">
        <v>73</v>
      </c>
      <c r="E13" s="187" t="s">
        <v>71</v>
      </c>
      <c r="G13" s="161" t="s">
        <v>72</v>
      </c>
    </row>
    <row r="14" spans="1:7" ht="18">
      <c r="A14" s="191"/>
      <c r="B14" s="195" t="s">
        <v>74</v>
      </c>
      <c r="C14" s="195"/>
      <c r="D14" s="162" t="s">
        <v>75</v>
      </c>
      <c r="E14" s="187" t="s">
        <v>71</v>
      </c>
      <c r="G14" s="161" t="s">
        <v>74</v>
      </c>
    </row>
    <row r="15" spans="1:7" ht="18">
      <c r="A15" s="191"/>
      <c r="B15" s="195" t="s">
        <v>76</v>
      </c>
      <c r="C15" s="195"/>
      <c r="D15" s="162" t="s">
        <v>77</v>
      </c>
      <c r="E15" s="187" t="s">
        <v>71</v>
      </c>
      <c r="G15" s="161" t="s">
        <v>76</v>
      </c>
    </row>
    <row r="16" spans="1:7" ht="18">
      <c r="A16" s="191"/>
      <c r="B16" s="195" t="s">
        <v>78</v>
      </c>
      <c r="C16" s="195"/>
      <c r="D16" s="162" t="s">
        <v>79</v>
      </c>
      <c r="E16" s="187" t="s">
        <v>71</v>
      </c>
      <c r="G16" s="161" t="s">
        <v>78</v>
      </c>
    </row>
    <row r="17" spans="1:7" ht="18">
      <c r="A17" s="191"/>
      <c r="B17" s="195" t="s">
        <v>80</v>
      </c>
      <c r="C17" s="195"/>
      <c r="D17" s="182" t="s">
        <v>81</v>
      </c>
      <c r="E17" s="187" t="s">
        <v>71</v>
      </c>
      <c r="G17" s="161" t="s">
        <v>80</v>
      </c>
    </row>
    <row r="18" spans="1:7" ht="13" customHeight="1">
      <c r="A18" s="191"/>
      <c r="B18" s="195" t="s">
        <v>82</v>
      </c>
      <c r="C18" s="195"/>
      <c r="D18" s="162"/>
      <c r="E18" s="187" t="s">
        <v>83</v>
      </c>
      <c r="G18" s="161" t="s">
        <v>82</v>
      </c>
    </row>
    <row r="19" spans="1:7" ht="18">
      <c r="A19" s="191"/>
      <c r="B19" s="195" t="s">
        <v>84</v>
      </c>
      <c r="C19" s="195"/>
      <c r="D19" s="162" t="s">
        <v>85</v>
      </c>
      <c r="E19" s="187" t="s">
        <v>71</v>
      </c>
      <c r="G19" s="161" t="s">
        <v>84</v>
      </c>
    </row>
    <row r="20" spans="1:7" ht="18">
      <c r="A20" s="191"/>
      <c r="B20" s="195" t="s">
        <v>86</v>
      </c>
      <c r="C20" s="195"/>
      <c r="D20" s="162" t="s">
        <v>87</v>
      </c>
      <c r="E20" s="187" t="s">
        <v>88</v>
      </c>
      <c r="G20" s="161" t="s">
        <v>86</v>
      </c>
    </row>
    <row r="21" spans="1:7" ht="18">
      <c r="A21" s="191"/>
      <c r="B21" s="195" t="s">
        <v>89</v>
      </c>
      <c r="C21" s="195"/>
      <c r="D21" s="162" t="s">
        <v>90</v>
      </c>
      <c r="E21" s="187" t="s">
        <v>91</v>
      </c>
      <c r="G21" s="161" t="s">
        <v>89</v>
      </c>
    </row>
    <row r="22" spans="1:7" ht="18">
      <c r="A22" s="191"/>
      <c r="B22" s="195" t="s">
        <v>92</v>
      </c>
      <c r="C22" s="195"/>
      <c r="D22" s="162" t="s">
        <v>92</v>
      </c>
      <c r="E22" s="187" t="s">
        <v>93</v>
      </c>
      <c r="G22" s="161" t="s">
        <v>92</v>
      </c>
    </row>
    <row r="23" spans="1:7" ht="18">
      <c r="A23" s="191"/>
      <c r="B23" s="197" t="s">
        <v>94</v>
      </c>
      <c r="C23" s="197"/>
      <c r="D23" s="182" t="s">
        <v>95</v>
      </c>
      <c r="E23" s="187" t="s">
        <v>51</v>
      </c>
      <c r="F23" s="156" t="s">
        <v>58</v>
      </c>
      <c r="G23" s="161" t="s">
        <v>94</v>
      </c>
    </row>
    <row r="24" spans="1:7" ht="54" customHeight="1">
      <c r="A24" s="191"/>
      <c r="B24" s="197" t="s">
        <v>96</v>
      </c>
      <c r="C24" s="197"/>
      <c r="D24" s="162" t="s">
        <v>97</v>
      </c>
      <c r="E24" s="187" t="s">
        <v>71</v>
      </c>
      <c r="F24" s="156" t="s">
        <v>98</v>
      </c>
      <c r="G24" s="161" t="s">
        <v>96</v>
      </c>
    </row>
    <row r="25" spans="1:7" ht="18">
      <c r="A25" s="191"/>
      <c r="B25" s="195" t="s">
        <v>99</v>
      </c>
      <c r="C25" s="195"/>
      <c r="D25" s="162" t="s">
        <v>100</v>
      </c>
      <c r="E25" s="187" t="s">
        <v>71</v>
      </c>
      <c r="G25" s="161" t="s">
        <v>99</v>
      </c>
    </row>
    <row r="26" spans="1:7" ht="18">
      <c r="A26" s="191"/>
      <c r="B26" s="195" t="s">
        <v>101</v>
      </c>
      <c r="C26" s="195"/>
      <c r="D26" s="162" t="s">
        <v>102</v>
      </c>
      <c r="E26" s="187" t="s">
        <v>71</v>
      </c>
      <c r="G26" s="161" t="s">
        <v>101</v>
      </c>
    </row>
    <row r="27" spans="1:7" ht="18">
      <c r="A27" s="191"/>
      <c r="B27" s="195" t="s">
        <v>103</v>
      </c>
      <c r="C27" s="195"/>
      <c r="D27" s="162" t="s">
        <v>104</v>
      </c>
      <c r="E27" s="187" t="s">
        <v>91</v>
      </c>
      <c r="G27" s="161" t="s">
        <v>103</v>
      </c>
    </row>
    <row r="28" spans="1:7" ht="18">
      <c r="A28" s="191"/>
      <c r="B28" s="195" t="s">
        <v>105</v>
      </c>
      <c r="C28" s="195"/>
      <c r="D28" s="162" t="s">
        <v>106</v>
      </c>
      <c r="E28" s="187" t="s">
        <v>71</v>
      </c>
      <c r="G28" s="161" t="s">
        <v>105</v>
      </c>
    </row>
    <row r="29" spans="1:7" ht="18">
      <c r="A29" s="191"/>
      <c r="B29" s="195" t="s">
        <v>107</v>
      </c>
      <c r="C29" s="195"/>
      <c r="D29" s="162" t="s">
        <v>108</v>
      </c>
      <c r="E29" s="187" t="s">
        <v>71</v>
      </c>
      <c r="G29" s="161" t="s">
        <v>107</v>
      </c>
    </row>
    <row r="30" spans="1:7" ht="18">
      <c r="A30" s="191"/>
      <c r="B30" s="195" t="s">
        <v>109</v>
      </c>
      <c r="C30" s="195"/>
      <c r="D30" s="182" t="s">
        <v>110</v>
      </c>
      <c r="E30" s="187" t="s">
        <v>71</v>
      </c>
      <c r="G30" s="161" t="s">
        <v>109</v>
      </c>
    </row>
    <row r="31" spans="1:7" ht="36">
      <c r="A31" s="191"/>
      <c r="B31" s="195" t="s">
        <v>111</v>
      </c>
      <c r="C31" s="195"/>
      <c r="D31" s="162" t="s">
        <v>112</v>
      </c>
      <c r="E31" s="187" t="s">
        <v>371</v>
      </c>
      <c r="G31" s="161" t="s">
        <v>111</v>
      </c>
    </row>
    <row r="32" spans="1:7" ht="18">
      <c r="A32" s="191"/>
      <c r="B32" s="195" t="s">
        <v>113</v>
      </c>
      <c r="C32" s="195"/>
      <c r="D32" s="162" t="s">
        <v>113</v>
      </c>
      <c r="E32" s="187" t="s">
        <v>71</v>
      </c>
      <c r="G32" s="161" t="s">
        <v>113</v>
      </c>
    </row>
    <row r="33" spans="1:7" ht="36">
      <c r="A33" s="191"/>
      <c r="B33" s="194" t="s">
        <v>114</v>
      </c>
      <c r="C33" s="160" t="s">
        <v>115</v>
      </c>
      <c r="D33" s="162" t="s">
        <v>116</v>
      </c>
      <c r="E33" s="187" t="s">
        <v>71</v>
      </c>
      <c r="G33" s="161" t="s">
        <v>115</v>
      </c>
    </row>
    <row r="34" spans="1:7" ht="18">
      <c r="A34" s="191"/>
      <c r="B34" s="194"/>
      <c r="C34" s="160" t="s">
        <v>117</v>
      </c>
      <c r="D34" s="162" t="s">
        <v>118</v>
      </c>
      <c r="E34" s="187" t="s">
        <v>71</v>
      </c>
      <c r="G34" s="161" t="s">
        <v>117</v>
      </c>
    </row>
    <row r="35" spans="1:7" ht="18">
      <c r="A35" s="191"/>
      <c r="B35" s="194"/>
      <c r="C35" s="160" t="s">
        <v>119</v>
      </c>
      <c r="D35" s="162" t="s">
        <v>120</v>
      </c>
      <c r="E35" s="187" t="s">
        <v>71</v>
      </c>
      <c r="G35" s="161" t="s">
        <v>119</v>
      </c>
    </row>
    <row r="36" spans="1:7" ht="18">
      <c r="A36" s="191"/>
      <c r="B36" s="194"/>
      <c r="C36" s="160" t="s">
        <v>121</v>
      </c>
      <c r="D36" s="162" t="s">
        <v>122</v>
      </c>
      <c r="E36" s="187" t="s">
        <v>123</v>
      </c>
      <c r="G36" s="161" t="s">
        <v>121</v>
      </c>
    </row>
    <row r="37" spans="1:7" ht="36">
      <c r="A37" s="191"/>
      <c r="B37" s="194"/>
      <c r="C37" s="160" t="s">
        <v>124</v>
      </c>
      <c r="D37" s="162" t="s">
        <v>125</v>
      </c>
      <c r="E37" s="187" t="s">
        <v>372</v>
      </c>
      <c r="G37" s="161" t="s">
        <v>124</v>
      </c>
    </row>
    <row r="38" spans="1:7" ht="36">
      <c r="A38" s="191"/>
      <c r="B38" s="194"/>
      <c r="C38" s="160" t="s">
        <v>126</v>
      </c>
      <c r="D38" s="162" t="s">
        <v>127</v>
      </c>
      <c r="E38" s="187" t="s">
        <v>128</v>
      </c>
      <c r="G38" s="161" t="s">
        <v>126</v>
      </c>
    </row>
    <row r="39" spans="1:7" ht="18">
      <c r="A39" s="191"/>
      <c r="B39" s="194"/>
      <c r="C39" s="160" t="s">
        <v>129</v>
      </c>
      <c r="D39" s="162" t="s">
        <v>130</v>
      </c>
      <c r="E39" s="187" t="s">
        <v>131</v>
      </c>
      <c r="G39" s="161" t="s">
        <v>129</v>
      </c>
    </row>
    <row r="40" spans="1:7" ht="18">
      <c r="A40" s="191"/>
      <c r="B40" s="194" t="s">
        <v>132</v>
      </c>
      <c r="C40" s="160" t="s">
        <v>133</v>
      </c>
      <c r="D40" s="162" t="s">
        <v>134</v>
      </c>
      <c r="E40" s="187" t="s">
        <v>71</v>
      </c>
      <c r="G40" s="161" t="s">
        <v>133</v>
      </c>
    </row>
    <row r="41" spans="1:7" ht="18">
      <c r="A41" s="191"/>
      <c r="B41" s="194"/>
      <c r="C41" s="160" t="s">
        <v>135</v>
      </c>
      <c r="D41" s="162" t="s">
        <v>136</v>
      </c>
      <c r="E41" s="187" t="s">
        <v>91</v>
      </c>
      <c r="G41" s="161" t="s">
        <v>135</v>
      </c>
    </row>
    <row r="42" spans="1:7" ht="18">
      <c r="A42" s="191"/>
      <c r="B42" s="194"/>
      <c r="C42" s="160" t="s">
        <v>137</v>
      </c>
      <c r="D42" s="162"/>
      <c r="E42" s="187" t="s">
        <v>71</v>
      </c>
      <c r="G42" s="161" t="s">
        <v>137</v>
      </c>
    </row>
    <row r="43" spans="1:7" ht="18">
      <c r="A43" s="191"/>
      <c r="B43" s="194"/>
      <c r="C43" s="160" t="s">
        <v>138</v>
      </c>
      <c r="D43" s="162" t="s">
        <v>139</v>
      </c>
      <c r="E43" s="187" t="s">
        <v>128</v>
      </c>
      <c r="G43" s="161" t="s">
        <v>138</v>
      </c>
    </row>
    <row r="44" spans="1:7" ht="18">
      <c r="A44" s="191"/>
      <c r="B44" s="194"/>
      <c r="C44" s="160" t="s">
        <v>140</v>
      </c>
      <c r="D44" s="183"/>
      <c r="E44" s="187" t="s">
        <v>128</v>
      </c>
      <c r="G44" s="161" t="s">
        <v>140</v>
      </c>
    </row>
    <row r="45" spans="1:7" ht="18">
      <c r="A45" s="192" t="s">
        <v>141</v>
      </c>
      <c r="B45" s="194" t="s">
        <v>142</v>
      </c>
      <c r="C45" s="194"/>
      <c r="D45" s="162"/>
      <c r="E45" s="188" t="s">
        <v>143</v>
      </c>
      <c r="G45" s="161" t="s">
        <v>142</v>
      </c>
    </row>
    <row r="46" spans="1:7" ht="18">
      <c r="A46" s="192"/>
      <c r="B46" s="194" t="s">
        <v>144</v>
      </c>
      <c r="C46" s="194"/>
      <c r="D46" s="162"/>
      <c r="E46" s="187" t="s">
        <v>128</v>
      </c>
      <c r="G46" s="161" t="s">
        <v>144</v>
      </c>
    </row>
    <row r="47" spans="1:7" ht="18">
      <c r="A47" s="192"/>
      <c r="B47" s="194" t="s">
        <v>145</v>
      </c>
      <c r="C47" s="194"/>
      <c r="D47" s="162"/>
      <c r="E47" s="187" t="s">
        <v>128</v>
      </c>
      <c r="G47" s="161" t="s">
        <v>145</v>
      </c>
    </row>
    <row r="48" spans="1:7" ht="18">
      <c r="A48" s="192"/>
      <c r="B48" s="194" t="s">
        <v>146</v>
      </c>
      <c r="C48" s="194"/>
      <c r="D48" s="162"/>
      <c r="E48" s="187" t="s">
        <v>128</v>
      </c>
      <c r="G48" s="161" t="s">
        <v>146</v>
      </c>
    </row>
    <row r="49" spans="1:7" ht="18">
      <c r="A49" s="192"/>
      <c r="B49" s="194" t="s">
        <v>147</v>
      </c>
      <c r="C49" s="194"/>
      <c r="D49" s="162"/>
      <c r="E49" s="187" t="s">
        <v>128</v>
      </c>
      <c r="G49" s="161" t="s">
        <v>147</v>
      </c>
    </row>
    <row r="50" spans="1:7" ht="18">
      <c r="A50" s="192"/>
      <c r="B50" s="194" t="s">
        <v>148</v>
      </c>
      <c r="C50" s="194"/>
      <c r="D50" s="162"/>
      <c r="E50" s="187" t="s">
        <v>128</v>
      </c>
      <c r="G50" s="161" t="s">
        <v>148</v>
      </c>
    </row>
    <row r="51" spans="1:7" ht="18">
      <c r="A51" s="192"/>
      <c r="B51" s="194" t="s">
        <v>149</v>
      </c>
      <c r="C51" s="194"/>
      <c r="D51" s="162"/>
      <c r="E51" s="187" t="s">
        <v>128</v>
      </c>
      <c r="G51" s="161" t="s">
        <v>149</v>
      </c>
    </row>
    <row r="52" spans="1:7" ht="18">
      <c r="A52" s="192"/>
      <c r="B52" s="194" t="s">
        <v>150</v>
      </c>
      <c r="C52" s="194"/>
      <c r="D52" s="162"/>
      <c r="E52" s="187" t="s">
        <v>128</v>
      </c>
      <c r="F52" s="156" t="s">
        <v>151</v>
      </c>
      <c r="G52" s="161"/>
    </row>
    <row r="53" spans="1:7" ht="18">
      <c r="A53" s="192"/>
      <c r="B53" s="194" t="s">
        <v>152</v>
      </c>
      <c r="C53" s="194"/>
      <c r="D53" s="162"/>
      <c r="E53" s="187" t="s">
        <v>128</v>
      </c>
      <c r="F53" s="156" t="s">
        <v>151</v>
      </c>
    </row>
    <row r="54" spans="1:7" ht="18">
      <c r="A54" s="192"/>
      <c r="B54" s="194" t="s">
        <v>153</v>
      </c>
      <c r="C54" s="194"/>
      <c r="D54" s="162"/>
      <c r="E54" s="187" t="s">
        <v>128</v>
      </c>
      <c r="F54" s="156" t="s">
        <v>151</v>
      </c>
    </row>
    <row r="55" spans="1:7" ht="18">
      <c r="A55" s="192"/>
      <c r="B55" s="194" t="s">
        <v>154</v>
      </c>
      <c r="C55" s="194"/>
      <c r="D55" s="162"/>
      <c r="E55" s="187" t="s">
        <v>128</v>
      </c>
      <c r="F55" s="156" t="s">
        <v>151</v>
      </c>
    </row>
    <row r="56" spans="1:7" ht="18">
      <c r="A56" s="192"/>
      <c r="B56" s="195" t="s">
        <v>155</v>
      </c>
      <c r="C56" s="195"/>
      <c r="D56" s="162"/>
      <c r="E56" s="187" t="s">
        <v>128</v>
      </c>
      <c r="F56" s="156" t="s">
        <v>151</v>
      </c>
    </row>
    <row r="57" spans="1:7" ht="18">
      <c r="A57" s="193"/>
      <c r="B57" s="196" t="s">
        <v>156</v>
      </c>
      <c r="C57" s="196"/>
      <c r="D57" s="184"/>
      <c r="E57" s="189" t="s">
        <v>128</v>
      </c>
      <c r="F57" s="156" t="s">
        <v>151</v>
      </c>
    </row>
  </sheetData>
  <mergeCells count="51">
    <mergeCell ref="A1:E1"/>
    <mergeCell ref="B2:C2"/>
    <mergeCell ref="B3:C3"/>
    <mergeCell ref="B4:C4"/>
    <mergeCell ref="B5:C5"/>
    <mergeCell ref="A3:A8"/>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32:C32"/>
    <mergeCell ref="B45:C45"/>
    <mergeCell ref="B46:C46"/>
    <mergeCell ref="B47:C47"/>
    <mergeCell ref="B26:C26"/>
    <mergeCell ref="B27:C27"/>
    <mergeCell ref="B28:C28"/>
    <mergeCell ref="B29:C29"/>
    <mergeCell ref="B30:C30"/>
    <mergeCell ref="A9:A11"/>
    <mergeCell ref="A12:A44"/>
    <mergeCell ref="A45:A57"/>
    <mergeCell ref="B33:B39"/>
    <mergeCell ref="B40:B44"/>
    <mergeCell ref="B53:C53"/>
    <mergeCell ref="B54:C54"/>
    <mergeCell ref="B55:C55"/>
    <mergeCell ref="B56:C56"/>
    <mergeCell ref="B57:C57"/>
    <mergeCell ref="B48:C48"/>
    <mergeCell ref="B49:C49"/>
    <mergeCell ref="B50:C50"/>
    <mergeCell ref="B51:C51"/>
    <mergeCell ref="B52:C52"/>
    <mergeCell ref="B31:C31"/>
  </mergeCells>
  <phoneticPr fontId="44" type="noConversion"/>
  <pageMargins left="0.75" right="0.75" top="1" bottom="1" header="0.5" footer="0.5"/>
  <pageSetup paperSize="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4"/>
  <sheetViews>
    <sheetView tabSelected="1" view="pageBreakPreview" zoomScaleNormal="100" zoomScaleSheetLayoutView="100" workbookViewId="0">
      <pane ySplit="2" topLeftCell="A3" activePane="bottomLeft" state="frozen"/>
      <selection pane="bottomLeft" activeCell="D12" sqref="D12"/>
    </sheetView>
  </sheetViews>
  <sheetFormatPr baseColWidth="10" defaultColWidth="7.83203125" defaultRowHeight="24" customHeight="1"/>
  <cols>
    <col min="1" max="1" width="10" style="139" customWidth="1"/>
    <col min="2" max="2" width="9.33203125" style="139" customWidth="1"/>
    <col min="3" max="3" width="20.33203125" style="139" customWidth="1"/>
    <col min="4" max="4" width="62.6640625" style="139" bestFit="1" customWidth="1"/>
    <col min="5" max="16" width="8.83203125" style="140" customWidth="1"/>
    <col min="17" max="17" width="8.83203125" style="139" customWidth="1"/>
    <col min="18" max="16384" width="7.83203125" style="139"/>
  </cols>
  <sheetData>
    <row r="1" spans="1:17" ht="32" customHeight="1">
      <c r="A1" s="203" t="s">
        <v>157</v>
      </c>
      <c r="B1" s="203"/>
      <c r="C1" s="203"/>
      <c r="D1" s="203"/>
      <c r="E1" s="203"/>
      <c r="F1" s="203"/>
      <c r="G1" s="203"/>
      <c r="H1" s="203"/>
      <c r="I1" s="203"/>
      <c r="J1" s="203"/>
      <c r="K1" s="203"/>
      <c r="L1" s="203"/>
      <c r="M1" s="203"/>
      <c r="N1" s="203"/>
      <c r="O1" s="203"/>
      <c r="P1" s="203"/>
    </row>
    <row r="2" spans="1:17" s="138" customFormat="1" ht="24" customHeight="1">
      <c r="A2" s="141" t="s">
        <v>158</v>
      </c>
      <c r="B2" s="141" t="s">
        <v>159</v>
      </c>
      <c r="C2" s="141" t="s">
        <v>160</v>
      </c>
      <c r="D2" s="141" t="s">
        <v>161</v>
      </c>
      <c r="E2" s="141" t="s">
        <v>162</v>
      </c>
      <c r="F2" s="141" t="s">
        <v>163</v>
      </c>
      <c r="G2" s="141" t="s">
        <v>164</v>
      </c>
      <c r="H2" s="141" t="s">
        <v>165</v>
      </c>
      <c r="I2" s="141" t="s">
        <v>166</v>
      </c>
      <c r="J2" s="141" t="s">
        <v>167</v>
      </c>
      <c r="K2" s="141" t="s">
        <v>168</v>
      </c>
      <c r="L2" s="141" t="s">
        <v>169</v>
      </c>
      <c r="M2" s="141" t="s">
        <v>170</v>
      </c>
      <c r="N2" s="141" t="s">
        <v>171</v>
      </c>
      <c r="O2" s="141" t="s">
        <v>172</v>
      </c>
      <c r="P2" s="141" t="s">
        <v>173</v>
      </c>
      <c r="Q2" s="141" t="s">
        <v>174</v>
      </c>
    </row>
    <row r="3" spans="1:17" ht="54" customHeight="1">
      <c r="A3" s="142" t="s">
        <v>175</v>
      </c>
      <c r="B3" s="143" t="s">
        <v>176</v>
      </c>
      <c r="C3" s="144" t="s">
        <v>177</v>
      </c>
      <c r="D3" s="145" t="s">
        <v>178</v>
      </c>
      <c r="E3" s="145"/>
      <c r="F3" s="146"/>
      <c r="G3" s="146"/>
      <c r="H3" s="146"/>
      <c r="I3" s="146"/>
      <c r="J3" s="146"/>
      <c r="K3" s="146"/>
      <c r="L3" s="146">
        <v>30000</v>
      </c>
      <c r="M3" s="146"/>
      <c r="N3" s="146"/>
      <c r="O3" s="146"/>
      <c r="P3" s="146"/>
      <c r="Q3" s="146">
        <f>SUM(E3:P3)</f>
        <v>30000</v>
      </c>
    </row>
    <row r="4" spans="1:17" ht="35" customHeight="1">
      <c r="A4" s="142" t="s">
        <v>175</v>
      </c>
      <c r="B4" s="143" t="s">
        <v>176</v>
      </c>
      <c r="C4" s="144" t="s">
        <v>179</v>
      </c>
      <c r="D4" s="145" t="s">
        <v>180</v>
      </c>
      <c r="E4" s="146"/>
      <c r="F4" s="146">
        <v>18000</v>
      </c>
      <c r="G4" s="146"/>
      <c r="H4" s="146"/>
      <c r="I4" s="146"/>
      <c r="J4" s="146"/>
      <c r="K4" s="146"/>
      <c r="L4" s="146"/>
      <c r="M4" s="146"/>
      <c r="N4" s="146"/>
      <c r="O4" s="146"/>
      <c r="P4" s="146"/>
      <c r="Q4" s="146">
        <f t="shared" ref="Q4:Q12" si="0">SUM(E4:P4)</f>
        <v>18000</v>
      </c>
    </row>
    <row r="5" spans="1:17" ht="36" customHeight="1">
      <c r="A5" s="142" t="s">
        <v>175</v>
      </c>
      <c r="B5" s="143" t="s">
        <v>176</v>
      </c>
      <c r="C5" s="144" t="s">
        <v>181</v>
      </c>
      <c r="D5" s="145" t="s">
        <v>182</v>
      </c>
      <c r="E5" s="147">
        <v>9800</v>
      </c>
      <c r="F5" s="146"/>
      <c r="G5" s="146"/>
      <c r="H5" s="146"/>
      <c r="I5" s="146"/>
      <c r="J5" s="146"/>
      <c r="K5" s="146"/>
      <c r="L5" s="146"/>
      <c r="M5" s="146"/>
      <c r="N5" s="146"/>
      <c r="O5" s="146"/>
      <c r="P5" s="146"/>
      <c r="Q5" s="146">
        <f t="shared" si="0"/>
        <v>9800</v>
      </c>
    </row>
    <row r="6" spans="1:17" ht="28" customHeight="1">
      <c r="A6" s="142" t="s">
        <v>175</v>
      </c>
      <c r="B6" s="143" t="s">
        <v>176</v>
      </c>
      <c r="C6" s="144" t="s">
        <v>183</v>
      </c>
      <c r="D6" s="144" t="s">
        <v>184</v>
      </c>
      <c r="E6" s="146"/>
      <c r="F6" s="146"/>
      <c r="G6" s="146"/>
      <c r="H6" s="146"/>
      <c r="I6" s="146"/>
      <c r="J6" s="145">
        <v>7000</v>
      </c>
      <c r="K6" s="146"/>
      <c r="L6" s="146"/>
      <c r="M6" s="146"/>
      <c r="N6" s="146"/>
      <c r="O6" s="146"/>
      <c r="P6" s="146"/>
      <c r="Q6" s="146">
        <f t="shared" si="0"/>
        <v>7000</v>
      </c>
    </row>
    <row r="7" spans="1:17" ht="24" customHeight="1">
      <c r="A7" s="142" t="s">
        <v>175</v>
      </c>
      <c r="B7" s="143" t="s">
        <v>176</v>
      </c>
      <c r="C7" s="144" t="s">
        <v>185</v>
      </c>
      <c r="D7" s="144" t="s">
        <v>186</v>
      </c>
      <c r="E7" s="146"/>
      <c r="F7" s="146"/>
      <c r="G7" s="146"/>
      <c r="H7" s="146"/>
      <c r="I7" s="146"/>
      <c r="J7" s="148">
        <v>11400</v>
      </c>
      <c r="K7" s="146"/>
      <c r="L7" s="146"/>
      <c r="M7" s="146"/>
      <c r="N7" s="146"/>
      <c r="O7" s="146"/>
      <c r="P7" s="146"/>
      <c r="Q7" s="146">
        <f t="shared" si="0"/>
        <v>11400</v>
      </c>
    </row>
    <row r="8" spans="1:17" ht="24" customHeight="1">
      <c r="A8" s="142" t="s">
        <v>175</v>
      </c>
      <c r="B8" s="143" t="s">
        <v>176</v>
      </c>
      <c r="C8" s="144" t="s">
        <v>187</v>
      </c>
      <c r="D8" s="142" t="s">
        <v>188</v>
      </c>
      <c r="E8" s="146"/>
      <c r="F8" s="146"/>
      <c r="G8" s="146"/>
      <c r="H8" s="146"/>
      <c r="I8" s="146">
        <v>1000</v>
      </c>
      <c r="J8" s="146"/>
      <c r="K8" s="146"/>
      <c r="L8" s="146"/>
      <c r="M8" s="146"/>
      <c r="N8" s="149"/>
      <c r="O8" s="146"/>
      <c r="P8" s="146">
        <v>2000</v>
      </c>
      <c r="Q8" s="146">
        <f t="shared" si="0"/>
        <v>3000</v>
      </c>
    </row>
    <row r="9" spans="1:17" ht="24" customHeight="1">
      <c r="A9" s="142" t="s">
        <v>175</v>
      </c>
      <c r="B9" s="143" t="s">
        <v>176</v>
      </c>
      <c r="C9" s="144" t="s">
        <v>189</v>
      </c>
      <c r="D9" s="145" t="s">
        <v>190</v>
      </c>
      <c r="E9" s="146">
        <v>20000</v>
      </c>
      <c r="F9" s="146"/>
      <c r="G9" s="146"/>
      <c r="H9" s="146"/>
      <c r="I9" s="146"/>
      <c r="J9" s="146"/>
      <c r="K9" s="146"/>
      <c r="L9" s="146"/>
      <c r="M9" s="146"/>
      <c r="N9" s="149"/>
      <c r="O9" s="146"/>
      <c r="P9" s="146"/>
      <c r="Q9" s="146">
        <f t="shared" si="0"/>
        <v>20000</v>
      </c>
    </row>
    <row r="10" spans="1:17" ht="24" customHeight="1">
      <c r="A10" s="142" t="s">
        <v>175</v>
      </c>
      <c r="B10" s="143" t="s">
        <v>176</v>
      </c>
      <c r="C10" s="144" t="s">
        <v>191</v>
      </c>
      <c r="D10" s="150" t="s">
        <v>192</v>
      </c>
      <c r="E10" s="146"/>
      <c r="F10" s="146"/>
      <c r="G10" s="146">
        <v>5000</v>
      </c>
      <c r="H10" s="146"/>
      <c r="I10" s="146">
        <v>5000</v>
      </c>
      <c r="J10" s="146"/>
      <c r="K10" s="146"/>
      <c r="L10" s="146">
        <v>5000</v>
      </c>
      <c r="M10" s="146"/>
      <c r="N10" s="149"/>
      <c r="O10" s="146">
        <v>5000</v>
      </c>
      <c r="P10" s="146"/>
      <c r="Q10" s="146">
        <f t="shared" si="0"/>
        <v>20000</v>
      </c>
    </row>
    <row r="11" spans="1:17" ht="24" customHeight="1">
      <c r="A11" s="142" t="s">
        <v>175</v>
      </c>
      <c r="B11" s="143" t="s">
        <v>69</v>
      </c>
      <c r="C11" s="144" t="s">
        <v>193</v>
      </c>
      <c r="D11" s="145" t="s">
        <v>194</v>
      </c>
      <c r="E11" s="146">
        <v>2500</v>
      </c>
      <c r="F11" s="146">
        <v>2500</v>
      </c>
      <c r="G11" s="146">
        <v>2500</v>
      </c>
      <c r="H11" s="146">
        <v>2500</v>
      </c>
      <c r="I11" s="146">
        <v>2500</v>
      </c>
      <c r="J11" s="146">
        <v>2500</v>
      </c>
      <c r="K11" s="146">
        <v>2500</v>
      </c>
      <c r="L11" s="146">
        <v>2500</v>
      </c>
      <c r="M11" s="146">
        <v>2500</v>
      </c>
      <c r="N11" s="146">
        <v>2500</v>
      </c>
      <c r="O11" s="146">
        <v>2500</v>
      </c>
      <c r="P11" s="146">
        <v>2500</v>
      </c>
      <c r="Q11" s="146">
        <f t="shared" si="0"/>
        <v>30000</v>
      </c>
    </row>
    <row r="12" spans="1:17" ht="91" customHeight="1">
      <c r="A12" s="142" t="s">
        <v>175</v>
      </c>
      <c r="B12" s="142" t="s">
        <v>195</v>
      </c>
      <c r="C12" s="142" t="s">
        <v>196</v>
      </c>
      <c r="D12" s="151" t="s">
        <v>197</v>
      </c>
      <c r="E12" s="146"/>
      <c r="F12" s="146"/>
      <c r="G12" s="146"/>
      <c r="H12" s="146"/>
      <c r="I12" s="146"/>
      <c r="J12" s="146"/>
      <c r="K12" s="146"/>
      <c r="L12" s="146"/>
      <c r="M12" s="146"/>
      <c r="N12" s="146"/>
      <c r="O12" s="146"/>
      <c r="P12" s="146"/>
      <c r="Q12" s="146">
        <f t="shared" si="0"/>
        <v>0</v>
      </c>
    </row>
    <row r="13" spans="1:17" ht="50" customHeight="1">
      <c r="A13" s="142" t="s">
        <v>175</v>
      </c>
      <c r="B13" s="142" t="s">
        <v>195</v>
      </c>
      <c r="C13" s="142" t="s">
        <v>198</v>
      </c>
      <c r="D13" s="152" t="s">
        <v>199</v>
      </c>
      <c r="E13" s="146"/>
      <c r="F13" s="146"/>
      <c r="G13" s="146"/>
      <c r="H13" s="146"/>
      <c r="I13" s="146"/>
      <c r="J13" s="146"/>
      <c r="K13" s="146"/>
      <c r="L13" s="146"/>
      <c r="M13" s="146"/>
      <c r="N13" s="146"/>
      <c r="O13" s="146"/>
      <c r="P13" s="146"/>
      <c r="Q13" s="146"/>
    </row>
    <row r="14" spans="1:17" ht="24" customHeight="1">
      <c r="A14" s="142" t="s">
        <v>175</v>
      </c>
      <c r="B14" s="153" t="s">
        <v>80</v>
      </c>
      <c r="C14" s="144" t="s">
        <v>200</v>
      </c>
      <c r="D14" s="144" t="s">
        <v>201</v>
      </c>
      <c r="E14" s="146">
        <v>500</v>
      </c>
      <c r="F14" s="146"/>
      <c r="G14" s="146">
        <v>300</v>
      </c>
      <c r="H14" s="146">
        <v>500</v>
      </c>
      <c r="I14" s="146">
        <v>500</v>
      </c>
      <c r="J14" s="146">
        <v>300</v>
      </c>
      <c r="K14" s="146"/>
      <c r="L14" s="146">
        <v>500</v>
      </c>
      <c r="M14" s="146">
        <v>300</v>
      </c>
      <c r="N14" s="146"/>
      <c r="O14" s="146">
        <v>300</v>
      </c>
      <c r="P14" s="146"/>
      <c r="Q14" s="146">
        <f t="shared" ref="Q14:Q19" si="1">SUM(E14:P14)</f>
        <v>3200</v>
      </c>
    </row>
    <row r="15" spans="1:17" ht="24" customHeight="1">
      <c r="A15" s="142" t="s">
        <v>175</v>
      </c>
      <c r="B15" s="143" t="s">
        <v>74</v>
      </c>
      <c r="C15" s="144" t="s">
        <v>74</v>
      </c>
      <c r="D15" s="144" t="s">
        <v>202</v>
      </c>
      <c r="E15" s="147">
        <v>3000</v>
      </c>
      <c r="F15" s="146">
        <v>3000</v>
      </c>
      <c r="G15" s="146">
        <v>3000</v>
      </c>
      <c r="H15" s="146">
        <v>3000</v>
      </c>
      <c r="I15" s="146">
        <v>3000</v>
      </c>
      <c r="J15" s="146">
        <v>3000</v>
      </c>
      <c r="K15" s="146">
        <v>2000</v>
      </c>
      <c r="L15" s="146">
        <v>1000</v>
      </c>
      <c r="M15" s="146">
        <v>1000</v>
      </c>
      <c r="N15" s="146">
        <v>1000</v>
      </c>
      <c r="O15" s="146">
        <v>1000</v>
      </c>
      <c r="P15" s="146">
        <v>1000</v>
      </c>
      <c r="Q15" s="146">
        <f t="shared" si="1"/>
        <v>25000</v>
      </c>
    </row>
    <row r="16" spans="1:17" ht="24" customHeight="1">
      <c r="A16" s="142" t="s">
        <v>175</v>
      </c>
      <c r="B16" s="143" t="s">
        <v>96</v>
      </c>
      <c r="C16" s="144" t="s">
        <v>203</v>
      </c>
      <c r="D16" s="144" t="s">
        <v>204</v>
      </c>
      <c r="E16" s="146"/>
      <c r="F16" s="146"/>
      <c r="G16" s="146"/>
      <c r="H16" s="146"/>
      <c r="I16" s="146"/>
      <c r="J16" s="146">
        <v>10000</v>
      </c>
      <c r="K16" s="146"/>
      <c r="L16" s="146"/>
      <c r="M16" s="146"/>
      <c r="N16" s="146">
        <v>10000</v>
      </c>
      <c r="O16" s="146"/>
      <c r="P16" s="146"/>
      <c r="Q16" s="146">
        <f t="shared" si="1"/>
        <v>20000</v>
      </c>
    </row>
    <row r="17" spans="1:17" ht="24" customHeight="1">
      <c r="A17" s="142" t="s">
        <v>175</v>
      </c>
      <c r="B17" s="143" t="s">
        <v>176</v>
      </c>
      <c r="C17" s="144" t="s">
        <v>205</v>
      </c>
      <c r="D17" s="144" t="s">
        <v>206</v>
      </c>
      <c r="E17" s="146"/>
      <c r="F17" s="146"/>
      <c r="G17" s="146">
        <v>9800</v>
      </c>
      <c r="H17" s="146"/>
      <c r="I17" s="146"/>
      <c r="J17" s="146"/>
      <c r="K17" s="146"/>
      <c r="L17" s="146"/>
      <c r="M17" s="146"/>
      <c r="N17" s="146"/>
      <c r="O17" s="146"/>
      <c r="P17" s="146"/>
      <c r="Q17" s="146">
        <v>9800</v>
      </c>
    </row>
    <row r="18" spans="1:17" ht="24" customHeight="1">
      <c r="A18" s="142" t="s">
        <v>175</v>
      </c>
      <c r="B18" s="143" t="s">
        <v>176</v>
      </c>
      <c r="C18" s="142" t="s">
        <v>207</v>
      </c>
      <c r="D18" s="142" t="s">
        <v>208</v>
      </c>
      <c r="E18" s="146"/>
      <c r="F18" s="146"/>
      <c r="G18" s="146"/>
      <c r="H18" s="146"/>
      <c r="I18" s="146"/>
      <c r="J18" s="146"/>
      <c r="K18" s="146"/>
      <c r="L18" s="146"/>
      <c r="M18" s="146"/>
      <c r="N18" s="146"/>
      <c r="O18" s="146"/>
      <c r="P18" s="146"/>
      <c r="Q18" s="146">
        <f t="shared" si="1"/>
        <v>0</v>
      </c>
    </row>
    <row r="19" spans="1:17" ht="24" customHeight="1">
      <c r="A19" s="142" t="s">
        <v>175</v>
      </c>
      <c r="B19" s="142" t="s">
        <v>195</v>
      </c>
      <c r="C19" s="142" t="s">
        <v>209</v>
      </c>
      <c r="D19" s="142" t="s">
        <v>210</v>
      </c>
      <c r="E19" s="146"/>
      <c r="F19" s="146">
        <v>500000</v>
      </c>
      <c r="G19" s="146">
        <v>600000</v>
      </c>
      <c r="H19" s="146">
        <v>600000</v>
      </c>
      <c r="I19" s="146">
        <v>500000</v>
      </c>
      <c r="J19" s="146">
        <v>300000</v>
      </c>
      <c r="K19" s="146"/>
      <c r="L19" s="146"/>
      <c r="M19" s="146"/>
      <c r="N19" s="146"/>
      <c r="O19" s="146"/>
      <c r="P19" s="146"/>
      <c r="Q19" s="146">
        <f t="shared" si="1"/>
        <v>2500000</v>
      </c>
    </row>
    <row r="20" spans="1:17" ht="24" customHeight="1">
      <c r="A20" s="142" t="s">
        <v>175</v>
      </c>
      <c r="B20" s="142" t="s">
        <v>195</v>
      </c>
      <c r="C20" s="142" t="s">
        <v>211</v>
      </c>
      <c r="D20" s="142" t="s">
        <v>212</v>
      </c>
      <c r="E20" s="146"/>
      <c r="F20" s="146">
        <v>50000</v>
      </c>
      <c r="G20" s="146">
        <v>200000</v>
      </c>
      <c r="H20" s="146">
        <v>200000</v>
      </c>
      <c r="I20" s="146">
        <v>200000</v>
      </c>
      <c r="J20" s="146">
        <v>200000</v>
      </c>
      <c r="K20" s="146">
        <v>200000</v>
      </c>
      <c r="L20" s="146">
        <v>200000</v>
      </c>
      <c r="M20" s="146">
        <v>200000</v>
      </c>
      <c r="N20" s="146">
        <v>200000</v>
      </c>
      <c r="O20" s="146">
        <v>200000</v>
      </c>
      <c r="P20" s="146">
        <v>150000</v>
      </c>
      <c r="Q20" s="146">
        <f>SUM(E20:P20)</f>
        <v>2000000</v>
      </c>
    </row>
    <row r="21" spans="1:17" ht="24" customHeight="1">
      <c r="Q21" s="139">
        <f>SUM(Q3:Q19)</f>
        <v>2707200</v>
      </c>
    </row>
    <row r="24" spans="1:17" ht="24" customHeight="1">
      <c r="D24" s="154"/>
    </row>
  </sheetData>
  <mergeCells count="1">
    <mergeCell ref="A1:P1"/>
  </mergeCells>
  <phoneticPr fontId="44" type="noConversion"/>
  <pageMargins left="0.75" right="0.75" top="1" bottom="1" header="0.5" footer="0.5"/>
  <pageSetup paperSize="9" scale="56"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9"/>
  <sheetViews>
    <sheetView zoomScaleNormal="100" workbookViewId="0">
      <pane xSplit="8" ySplit="3" topLeftCell="I4" activePane="bottomRight" state="frozen"/>
      <selection pane="topRight"/>
      <selection pane="bottomLeft"/>
      <selection pane="bottomRight" activeCell="E32" sqref="E32:G32"/>
    </sheetView>
  </sheetViews>
  <sheetFormatPr baseColWidth="10" defaultColWidth="9" defaultRowHeight="14"/>
  <cols>
    <col min="1" max="1" width="17.1640625" customWidth="1"/>
    <col min="2" max="2" width="9.5" customWidth="1"/>
    <col min="3" max="3" width="15.1640625" customWidth="1"/>
    <col min="4" max="4" width="9.5" customWidth="1"/>
    <col min="5" max="5" width="15.83203125" customWidth="1"/>
    <col min="6" max="6" width="9.5" customWidth="1"/>
    <col min="7" max="7" width="15.83203125" customWidth="1"/>
    <col min="8" max="8" width="9.5" customWidth="1"/>
    <col min="9" max="9" width="15.83203125" style="1" customWidth="1"/>
    <col min="10" max="10" width="10.5" style="1" customWidth="1"/>
    <col min="11" max="11" width="11.6640625" customWidth="1"/>
    <col min="12" max="20" width="11" customWidth="1"/>
    <col min="21" max="21" width="11.83203125" customWidth="1"/>
    <col min="22" max="22" width="11" customWidth="1"/>
    <col min="23" max="23" width="18.5" customWidth="1"/>
  </cols>
  <sheetData>
    <row r="1" spans="1:23" ht="23">
      <c r="A1" s="204" t="s">
        <v>213</v>
      </c>
      <c r="B1" s="204"/>
      <c r="C1" s="204"/>
      <c r="D1" s="204"/>
      <c r="E1" s="204"/>
      <c r="F1" s="205"/>
      <c r="G1" s="204"/>
      <c r="H1" s="204"/>
      <c r="I1" s="204"/>
      <c r="J1" s="204"/>
      <c r="K1" s="204"/>
      <c r="L1" s="204"/>
      <c r="M1" s="204"/>
      <c r="N1" s="204"/>
      <c r="O1" s="204"/>
      <c r="P1" s="204"/>
      <c r="Q1" s="204"/>
      <c r="R1" s="204"/>
      <c r="S1" s="204"/>
      <c r="T1" s="204"/>
      <c r="U1" s="204"/>
      <c r="V1" s="204"/>
    </row>
    <row r="2" spans="1:23" ht="19">
      <c r="A2" s="70"/>
      <c r="B2" s="71"/>
      <c r="C2" s="71"/>
      <c r="D2" s="72"/>
      <c r="E2" s="73"/>
      <c r="F2" s="74"/>
      <c r="G2" s="73"/>
      <c r="H2" s="74"/>
      <c r="I2" s="75"/>
      <c r="J2" s="75"/>
      <c r="K2" s="76"/>
      <c r="L2" s="76"/>
      <c r="M2" s="76"/>
      <c r="N2" s="76"/>
      <c r="O2" s="76"/>
      <c r="P2" s="76"/>
      <c r="Q2" s="76"/>
      <c r="R2" s="76"/>
      <c r="S2" s="76"/>
      <c r="T2" s="76"/>
      <c r="U2" s="77" t="s">
        <v>214</v>
      </c>
      <c r="V2" s="76"/>
    </row>
    <row r="3" spans="1:23" ht="19" customHeight="1">
      <c r="A3" s="215" t="s">
        <v>215</v>
      </c>
      <c r="B3" s="217" t="s">
        <v>216</v>
      </c>
      <c r="C3" s="217"/>
      <c r="D3" s="218"/>
      <c r="E3" s="206" t="s">
        <v>217</v>
      </c>
      <c r="F3" s="207"/>
      <c r="G3" s="208" t="s">
        <v>218</v>
      </c>
      <c r="H3" s="209"/>
      <c r="I3" s="210" t="s">
        <v>219</v>
      </c>
      <c r="J3" s="211"/>
      <c r="K3" s="212" t="s">
        <v>220</v>
      </c>
      <c r="L3" s="213"/>
      <c r="M3" s="213"/>
      <c r="N3" s="213"/>
      <c r="O3" s="213"/>
      <c r="P3" s="213"/>
      <c r="Q3" s="213"/>
      <c r="R3" s="213"/>
      <c r="S3" s="213"/>
      <c r="T3" s="213"/>
      <c r="U3" s="213"/>
      <c r="V3" s="214"/>
    </row>
    <row r="4" spans="1:23" ht="19" customHeight="1">
      <c r="A4" s="216"/>
      <c r="B4" s="219"/>
      <c r="C4" s="219"/>
      <c r="D4" s="220"/>
      <c r="E4" s="81" t="s">
        <v>221</v>
      </c>
      <c r="F4" s="82" t="s">
        <v>222</v>
      </c>
      <c r="G4" s="83" t="s">
        <v>223</v>
      </c>
      <c r="H4" s="84" t="s">
        <v>222</v>
      </c>
      <c r="I4" s="85" t="s">
        <v>224</v>
      </c>
      <c r="J4" s="86" t="s">
        <v>222</v>
      </c>
      <c r="K4" s="87" t="s">
        <v>162</v>
      </c>
      <c r="L4" s="88" t="s">
        <v>163</v>
      </c>
      <c r="M4" s="88" t="s">
        <v>164</v>
      </c>
      <c r="N4" s="88" t="s">
        <v>165</v>
      </c>
      <c r="O4" s="88" t="s">
        <v>166</v>
      </c>
      <c r="P4" s="88" t="s">
        <v>167</v>
      </c>
      <c r="Q4" s="88" t="s">
        <v>168</v>
      </c>
      <c r="R4" s="88" t="s">
        <v>169</v>
      </c>
      <c r="S4" s="88" t="s">
        <v>170</v>
      </c>
      <c r="T4" s="88" t="s">
        <v>171</v>
      </c>
      <c r="U4" s="88" t="s">
        <v>172</v>
      </c>
      <c r="V4" s="89" t="s">
        <v>173</v>
      </c>
    </row>
    <row r="5" spans="1:23" ht="16">
      <c r="A5" s="78" t="s">
        <v>225</v>
      </c>
      <c r="B5" s="79"/>
      <c r="C5" s="79"/>
      <c r="D5" s="80"/>
      <c r="E5" s="90">
        <v>280023484.75999999</v>
      </c>
      <c r="F5" s="82"/>
      <c r="G5" s="91">
        <v>227832086.38</v>
      </c>
      <c r="H5" s="84"/>
      <c r="I5" s="92" t="e">
        <f>SUM(K5:V5)</f>
        <v>#REF!</v>
      </c>
      <c r="J5" s="93"/>
      <c r="K5" s="94" t="e">
        <f>#REF!</f>
        <v>#REF!</v>
      </c>
      <c r="L5" s="94" t="e">
        <f>#REF!</f>
        <v>#REF!</v>
      </c>
      <c r="M5" s="94" t="e">
        <f>#REF!</f>
        <v>#REF!</v>
      </c>
      <c r="N5" s="94" t="e">
        <f>#REF!</f>
        <v>#REF!</v>
      </c>
      <c r="O5" s="94" t="e">
        <f>#REF!</f>
        <v>#REF!</v>
      </c>
      <c r="P5" s="94" t="e">
        <f>#REF!</f>
        <v>#REF!</v>
      </c>
      <c r="Q5" s="94" t="e">
        <f>#REF!</f>
        <v>#REF!</v>
      </c>
      <c r="R5" s="94" t="e">
        <f>#REF!</f>
        <v>#REF!</v>
      </c>
      <c r="S5" s="94" t="e">
        <f>#REF!</f>
        <v>#REF!</v>
      </c>
      <c r="T5" s="94" t="e">
        <f>#REF!</f>
        <v>#REF!</v>
      </c>
      <c r="U5" s="94" t="e">
        <f>#REF!</f>
        <v>#REF!</v>
      </c>
      <c r="V5" s="95" t="e">
        <f>#REF!</f>
        <v>#REF!</v>
      </c>
    </row>
    <row r="6" spans="1:23" ht="16">
      <c r="A6" s="78" t="s">
        <v>226</v>
      </c>
      <c r="B6" s="79"/>
      <c r="C6" s="79"/>
      <c r="D6" s="80"/>
      <c r="E6" s="90">
        <v>14670.08065</v>
      </c>
      <c r="F6" s="82"/>
      <c r="G6" s="91">
        <v>11989.2171</v>
      </c>
      <c r="H6" s="84"/>
      <c r="I6" s="92" t="e">
        <f>SUM(K6:V6)</f>
        <v>#REF!</v>
      </c>
      <c r="J6" s="96"/>
      <c r="K6" s="94" t="e">
        <f>#REF!</f>
        <v>#REF!</v>
      </c>
      <c r="L6" s="94" t="e">
        <f>#REF!</f>
        <v>#REF!</v>
      </c>
      <c r="M6" s="94" t="e">
        <f>#REF!</f>
        <v>#REF!</v>
      </c>
      <c r="N6" s="94" t="e">
        <f>#REF!</f>
        <v>#REF!</v>
      </c>
      <c r="O6" s="94" t="e">
        <f>#REF!</f>
        <v>#REF!</v>
      </c>
      <c r="P6" s="94" t="e">
        <f>#REF!</f>
        <v>#REF!</v>
      </c>
      <c r="Q6" s="94" t="e">
        <f>#REF!</f>
        <v>#REF!</v>
      </c>
      <c r="R6" s="94" t="e">
        <f>#REF!</f>
        <v>#REF!</v>
      </c>
      <c r="S6" s="94" t="e">
        <f>#REF!</f>
        <v>#REF!</v>
      </c>
      <c r="T6" s="94" t="e">
        <f>#REF!</f>
        <v>#REF!</v>
      </c>
      <c r="U6" s="94" t="e">
        <f>#REF!</f>
        <v>#REF!</v>
      </c>
      <c r="V6" s="95" t="e">
        <f>#REF!</f>
        <v>#REF!</v>
      </c>
    </row>
    <row r="7" spans="1:23" ht="16">
      <c r="A7" s="97" t="s">
        <v>158</v>
      </c>
      <c r="B7" s="98" t="s">
        <v>227</v>
      </c>
      <c r="C7" s="98" t="s">
        <v>228</v>
      </c>
      <c r="D7" s="99" t="s">
        <v>229</v>
      </c>
      <c r="E7" s="100">
        <f>SUM(E8:E49)</f>
        <v>461441.19</v>
      </c>
      <c r="F7" s="82">
        <f t="shared" ref="F7:F49" si="0">E7/$E$5</f>
        <v>1.6478660366486301E-3</v>
      </c>
      <c r="G7" s="101">
        <f>SUM(G8:G49)</f>
        <v>503399.05</v>
      </c>
      <c r="H7" s="102">
        <f>G7/$G$5</f>
        <v>2.2095177988248E-3</v>
      </c>
      <c r="I7" s="103">
        <f>SUM(I8:I49)</f>
        <v>0</v>
      </c>
      <c r="J7" s="104" t="e">
        <f>I7/$I$5</f>
        <v>#REF!</v>
      </c>
      <c r="K7" s="105">
        <f>SUM(K8:K49)</f>
        <v>0</v>
      </c>
      <c r="L7" s="106">
        <f>SUM(L8:L49)</f>
        <v>0</v>
      </c>
      <c r="M7" s="106">
        <f>SUM(M8:M49)</f>
        <v>0</v>
      </c>
      <c r="N7" s="106">
        <f t="shared" ref="N7:V7" si="1">SUM(N8:N49)</f>
        <v>0</v>
      </c>
      <c r="O7" s="106">
        <f t="shared" si="1"/>
        <v>0</v>
      </c>
      <c r="P7" s="106">
        <f t="shared" si="1"/>
        <v>0</v>
      </c>
      <c r="Q7" s="106">
        <f t="shared" si="1"/>
        <v>0</v>
      </c>
      <c r="R7" s="106">
        <f t="shared" si="1"/>
        <v>0</v>
      </c>
      <c r="S7" s="106">
        <f t="shared" si="1"/>
        <v>0</v>
      </c>
      <c r="T7" s="106">
        <f t="shared" si="1"/>
        <v>0</v>
      </c>
      <c r="U7" s="106">
        <f t="shared" si="1"/>
        <v>0</v>
      </c>
      <c r="V7" s="107">
        <f t="shared" si="1"/>
        <v>0</v>
      </c>
      <c r="W7" s="1" t="s">
        <v>230</v>
      </c>
    </row>
    <row r="8" spans="1:23" ht="16">
      <c r="A8" s="108" t="s">
        <v>175</v>
      </c>
      <c r="B8" s="109" t="s">
        <v>231</v>
      </c>
      <c r="C8" s="110" t="s">
        <v>144</v>
      </c>
      <c r="D8" s="111" t="s">
        <v>232</v>
      </c>
      <c r="E8" s="112">
        <v>125325</v>
      </c>
      <c r="F8" s="113">
        <f t="shared" si="0"/>
        <v>4.4755174769506398E-4</v>
      </c>
      <c r="G8" s="112">
        <v>208307.20000000001</v>
      </c>
      <c r="H8" s="114">
        <f>G8/$G$5</f>
        <v>9.1430141956636197E-4</v>
      </c>
      <c r="I8" s="115">
        <f>SUM(K8:V8)</f>
        <v>0</v>
      </c>
      <c r="J8" s="116" t="e">
        <f>I8/$I$5</f>
        <v>#REF!</v>
      </c>
      <c r="K8" s="117"/>
      <c r="L8" s="118"/>
      <c r="M8" s="118"/>
      <c r="N8" s="118"/>
      <c r="O8" s="118"/>
      <c r="P8" s="118"/>
      <c r="Q8" s="118"/>
      <c r="R8" s="118"/>
      <c r="S8" s="118"/>
      <c r="T8" s="118"/>
      <c r="U8" s="118"/>
      <c r="V8" s="119"/>
      <c r="W8" t="s">
        <v>233</v>
      </c>
    </row>
    <row r="9" spans="1:23" ht="16">
      <c r="A9" s="120" t="s">
        <v>175</v>
      </c>
      <c r="B9" s="121" t="s">
        <v>231</v>
      </c>
      <c r="C9" s="122" t="s">
        <v>147</v>
      </c>
      <c r="D9" s="111" t="s">
        <v>232</v>
      </c>
      <c r="E9" s="112">
        <v>29180</v>
      </c>
      <c r="F9" s="123">
        <f t="shared" si="0"/>
        <v>1.04205545563471E-4</v>
      </c>
      <c r="G9" s="112">
        <v>32076.06</v>
      </c>
      <c r="H9" s="123">
        <f t="shared" ref="H9:H49" si="2">G9/$G$5</f>
        <v>1.4078815898872299E-4</v>
      </c>
      <c r="I9" s="115">
        <f t="shared" ref="I9:I49" si="3">SUM(K9:V9)</f>
        <v>0</v>
      </c>
      <c r="J9" s="124" t="e">
        <f>I9/$I$5</f>
        <v>#REF!</v>
      </c>
      <c r="K9" s="125"/>
      <c r="L9" s="126"/>
      <c r="M9" s="126"/>
      <c r="N9" s="126"/>
      <c r="O9" s="126"/>
      <c r="P9" s="126"/>
      <c r="Q9" s="126"/>
      <c r="R9" s="126"/>
      <c r="S9" s="126"/>
      <c r="T9" s="126"/>
      <c r="U9" s="126"/>
      <c r="V9" s="127"/>
      <c r="W9" t="s">
        <v>233</v>
      </c>
    </row>
    <row r="10" spans="1:23" ht="16">
      <c r="A10" s="120" t="s">
        <v>175</v>
      </c>
      <c r="B10" s="121" t="s">
        <v>231</v>
      </c>
      <c r="C10" s="122" t="s">
        <v>148</v>
      </c>
      <c r="D10" s="111" t="s">
        <v>232</v>
      </c>
      <c r="E10" s="112">
        <v>0</v>
      </c>
      <c r="F10" s="123">
        <f t="shared" si="0"/>
        <v>0</v>
      </c>
      <c r="G10" s="112">
        <v>4098.95</v>
      </c>
      <c r="H10" s="123">
        <f t="shared" si="2"/>
        <v>1.7991100661578398E-5</v>
      </c>
      <c r="I10" s="115">
        <f t="shared" si="3"/>
        <v>0</v>
      </c>
      <c r="J10" s="124" t="e">
        <f t="shared" ref="J10:J49" si="4">I10/$I$5</f>
        <v>#REF!</v>
      </c>
      <c r="K10" s="125"/>
      <c r="L10" s="126"/>
      <c r="M10" s="126"/>
      <c r="N10" s="126"/>
      <c r="O10" s="126"/>
      <c r="P10" s="126"/>
      <c r="Q10" s="126"/>
      <c r="R10" s="126"/>
      <c r="S10" s="126"/>
      <c r="T10" s="126"/>
      <c r="U10" s="126"/>
      <c r="V10" s="127"/>
      <c r="W10" t="s">
        <v>233</v>
      </c>
    </row>
    <row r="11" spans="1:23" ht="16">
      <c r="A11" s="120" t="s">
        <v>175</v>
      </c>
      <c r="B11" s="121" t="s">
        <v>231</v>
      </c>
      <c r="C11" s="122" t="s">
        <v>149</v>
      </c>
      <c r="D11" s="111" t="s">
        <v>232</v>
      </c>
      <c r="E11" s="112">
        <v>23189.64</v>
      </c>
      <c r="F11" s="123">
        <f t="shared" si="0"/>
        <v>8.2813196971229605E-5</v>
      </c>
      <c r="G11" s="112">
        <v>27294.65</v>
      </c>
      <c r="H11" s="123">
        <f t="shared" si="2"/>
        <v>1.19801606673063E-4</v>
      </c>
      <c r="I11" s="115">
        <f t="shared" si="3"/>
        <v>0</v>
      </c>
      <c r="J11" s="124" t="e">
        <f t="shared" si="4"/>
        <v>#REF!</v>
      </c>
      <c r="K11" s="125"/>
      <c r="L11" s="126"/>
      <c r="M11" s="126"/>
      <c r="N11" s="126"/>
      <c r="O11" s="126"/>
      <c r="P11" s="126"/>
      <c r="Q11" s="126"/>
      <c r="R11" s="126"/>
      <c r="S11" s="126"/>
      <c r="T11" s="126"/>
      <c r="U11" s="126"/>
      <c r="V11" s="127"/>
      <c r="W11" t="s">
        <v>233</v>
      </c>
    </row>
    <row r="12" spans="1:23" ht="16">
      <c r="A12" s="120" t="s">
        <v>175</v>
      </c>
      <c r="B12" s="121" t="s">
        <v>231</v>
      </c>
      <c r="C12" s="122" t="s">
        <v>145</v>
      </c>
      <c r="D12" s="111" t="s">
        <v>232</v>
      </c>
      <c r="E12" s="112">
        <v>2352</v>
      </c>
      <c r="F12" s="123">
        <f t="shared" si="0"/>
        <v>8.3992955162879696E-6</v>
      </c>
      <c r="G12" s="112">
        <v>2744</v>
      </c>
      <c r="H12" s="123">
        <f t="shared" si="2"/>
        <v>1.20439576514403E-5</v>
      </c>
      <c r="I12" s="115">
        <f t="shared" si="3"/>
        <v>0</v>
      </c>
      <c r="J12" s="124" t="e">
        <f t="shared" si="4"/>
        <v>#REF!</v>
      </c>
      <c r="K12" s="125"/>
      <c r="L12" s="126"/>
      <c r="M12" s="126"/>
      <c r="N12" s="126"/>
      <c r="O12" s="126"/>
      <c r="P12" s="126"/>
      <c r="Q12" s="126"/>
      <c r="R12" s="126"/>
      <c r="S12" s="126"/>
      <c r="T12" s="126"/>
      <c r="U12" s="126"/>
      <c r="V12" s="127"/>
      <c r="W12" t="s">
        <v>233</v>
      </c>
    </row>
    <row r="13" spans="1:23" ht="16">
      <c r="A13" s="120" t="s">
        <v>175</v>
      </c>
      <c r="B13" s="121" t="s">
        <v>231</v>
      </c>
      <c r="C13" s="122" t="s">
        <v>92</v>
      </c>
      <c r="D13" s="111" t="s">
        <v>234</v>
      </c>
      <c r="E13" s="112">
        <v>0</v>
      </c>
      <c r="F13" s="123">
        <f t="shared" si="0"/>
        <v>0</v>
      </c>
      <c r="G13" s="112">
        <v>0</v>
      </c>
      <c r="H13" s="123">
        <f t="shared" si="2"/>
        <v>0</v>
      </c>
      <c r="I13" s="115">
        <f t="shared" si="3"/>
        <v>0</v>
      </c>
      <c r="J13" s="124" t="e">
        <f t="shared" si="4"/>
        <v>#REF!</v>
      </c>
      <c r="K13" s="125"/>
      <c r="L13" s="126"/>
      <c r="M13" s="126"/>
      <c r="N13" s="126"/>
      <c r="O13" s="126"/>
      <c r="P13" s="126"/>
      <c r="Q13" s="126"/>
      <c r="R13" s="126"/>
      <c r="S13" s="126"/>
      <c r="T13" s="126"/>
      <c r="U13" s="126"/>
      <c r="V13" s="127"/>
    </row>
    <row r="14" spans="1:23" ht="16">
      <c r="A14" s="120" t="s">
        <v>175</v>
      </c>
      <c r="B14" s="121" t="s">
        <v>231</v>
      </c>
      <c r="C14" s="122" t="s">
        <v>109</v>
      </c>
      <c r="D14" s="111" t="s">
        <v>234</v>
      </c>
      <c r="E14" s="112">
        <v>0</v>
      </c>
      <c r="F14" s="123">
        <f t="shared" si="0"/>
        <v>0</v>
      </c>
      <c r="G14" s="112">
        <v>18132.43</v>
      </c>
      <c r="H14" s="123">
        <f t="shared" si="2"/>
        <v>7.9586814518114096E-5</v>
      </c>
      <c r="I14" s="115">
        <f t="shared" si="3"/>
        <v>0</v>
      </c>
      <c r="J14" s="124" t="e">
        <f t="shared" si="4"/>
        <v>#REF!</v>
      </c>
      <c r="K14" s="125"/>
      <c r="L14" s="126"/>
      <c r="M14" s="126"/>
      <c r="N14" s="126"/>
      <c r="O14" s="126"/>
      <c r="P14" s="126"/>
      <c r="Q14" s="126"/>
      <c r="R14" s="126"/>
      <c r="S14" s="126"/>
      <c r="T14" s="126"/>
      <c r="U14" s="126"/>
      <c r="V14" s="127"/>
    </row>
    <row r="15" spans="1:23" ht="16">
      <c r="A15" s="120" t="s">
        <v>175</v>
      </c>
      <c r="B15" s="121" t="s">
        <v>231</v>
      </c>
      <c r="C15" s="122" t="s">
        <v>115</v>
      </c>
      <c r="D15" s="111" t="s">
        <v>234</v>
      </c>
      <c r="E15" s="112">
        <v>81463.509999999995</v>
      </c>
      <c r="F15" s="123">
        <f t="shared" si="0"/>
        <v>2.9091670675343502E-4</v>
      </c>
      <c r="G15" s="112">
        <v>64056.6</v>
      </c>
      <c r="H15" s="123">
        <f t="shared" si="2"/>
        <v>2.8115706184229201E-4</v>
      </c>
      <c r="I15" s="115">
        <f t="shared" si="3"/>
        <v>0</v>
      </c>
      <c r="J15" s="124" t="e">
        <f t="shared" si="4"/>
        <v>#REF!</v>
      </c>
      <c r="K15" s="125"/>
      <c r="L15" s="126"/>
      <c r="M15" s="126"/>
      <c r="N15" s="126"/>
      <c r="O15" s="126"/>
      <c r="P15" s="126"/>
      <c r="Q15" s="126"/>
      <c r="R15" s="126"/>
      <c r="S15" s="126"/>
      <c r="T15" s="126"/>
      <c r="U15" s="126"/>
      <c r="V15" s="127"/>
    </row>
    <row r="16" spans="1:23" ht="16">
      <c r="A16" s="120" t="s">
        <v>175</v>
      </c>
      <c r="B16" s="121" t="s">
        <v>231</v>
      </c>
      <c r="C16" s="122" t="s">
        <v>61</v>
      </c>
      <c r="D16" s="111" t="s">
        <v>232</v>
      </c>
      <c r="E16" s="112">
        <v>21579.98</v>
      </c>
      <c r="F16" s="123">
        <f t="shared" si="0"/>
        <v>7.7064893390979596E-5</v>
      </c>
      <c r="G16" s="112">
        <v>3840.4</v>
      </c>
      <c r="H16" s="123">
        <f t="shared" si="2"/>
        <v>1.6856273675142599E-5</v>
      </c>
      <c r="I16" s="115">
        <f t="shared" si="3"/>
        <v>0</v>
      </c>
      <c r="J16" s="124" t="e">
        <f t="shared" si="4"/>
        <v>#REF!</v>
      </c>
      <c r="K16" s="125"/>
      <c r="L16" s="126"/>
      <c r="M16" s="126"/>
      <c r="N16" s="126"/>
      <c r="O16" s="126"/>
      <c r="P16" s="126"/>
      <c r="Q16" s="126"/>
      <c r="R16" s="126"/>
      <c r="S16" s="126"/>
      <c r="T16" s="126"/>
      <c r="U16" s="126"/>
      <c r="V16" s="127"/>
    </row>
    <row r="17" spans="1:23" ht="16">
      <c r="A17" s="120" t="s">
        <v>175</v>
      </c>
      <c r="B17" s="121" t="s">
        <v>231</v>
      </c>
      <c r="C17" s="122" t="s">
        <v>66</v>
      </c>
      <c r="D17" s="111" t="s">
        <v>232</v>
      </c>
      <c r="E17" s="112">
        <v>0</v>
      </c>
      <c r="F17" s="123">
        <f t="shared" si="0"/>
        <v>0</v>
      </c>
      <c r="G17" s="112">
        <v>0</v>
      </c>
      <c r="H17" s="123">
        <f t="shared" si="2"/>
        <v>0</v>
      </c>
      <c r="I17" s="115">
        <f t="shared" si="3"/>
        <v>0</v>
      </c>
      <c r="J17" s="124" t="e">
        <f t="shared" si="4"/>
        <v>#REF!</v>
      </c>
      <c r="K17" s="125"/>
      <c r="L17" s="126"/>
      <c r="M17" s="126"/>
      <c r="N17" s="126"/>
      <c r="O17" s="126"/>
      <c r="P17" s="126"/>
      <c r="Q17" s="126"/>
      <c r="R17" s="126"/>
      <c r="S17" s="126"/>
      <c r="T17" s="126"/>
      <c r="U17" s="126"/>
      <c r="V17" s="127"/>
    </row>
    <row r="18" spans="1:23" ht="16">
      <c r="A18" s="120" t="s">
        <v>175</v>
      </c>
      <c r="B18" s="121" t="s">
        <v>231</v>
      </c>
      <c r="C18" s="122" t="s">
        <v>146</v>
      </c>
      <c r="D18" s="111" t="s">
        <v>232</v>
      </c>
      <c r="E18" s="112">
        <v>0</v>
      </c>
      <c r="F18" s="123">
        <f t="shared" si="0"/>
        <v>0</v>
      </c>
      <c r="G18" s="112">
        <v>0</v>
      </c>
      <c r="H18" s="123">
        <f t="shared" si="2"/>
        <v>0</v>
      </c>
      <c r="I18" s="115">
        <f t="shared" si="3"/>
        <v>0</v>
      </c>
      <c r="J18" s="124" t="e">
        <f t="shared" si="4"/>
        <v>#REF!</v>
      </c>
      <c r="K18" s="125"/>
      <c r="L18" s="126"/>
      <c r="M18" s="126"/>
      <c r="N18" s="126"/>
      <c r="O18" s="126"/>
      <c r="P18" s="126"/>
      <c r="Q18" s="126"/>
      <c r="R18" s="126"/>
      <c r="S18" s="126"/>
      <c r="T18" s="126"/>
      <c r="U18" s="126"/>
      <c r="V18" s="127"/>
      <c r="W18" t="s">
        <v>233</v>
      </c>
    </row>
    <row r="19" spans="1:23" ht="16">
      <c r="A19" s="120" t="s">
        <v>175</v>
      </c>
      <c r="B19" s="121" t="s">
        <v>231</v>
      </c>
      <c r="C19" s="122" t="s">
        <v>74</v>
      </c>
      <c r="D19" s="111" t="s">
        <v>234</v>
      </c>
      <c r="E19" s="112">
        <v>155.69999999999999</v>
      </c>
      <c r="F19" s="123">
        <f t="shared" si="0"/>
        <v>5.5602479246855299E-7</v>
      </c>
      <c r="G19" s="112">
        <v>94</v>
      </c>
      <c r="H19" s="123">
        <f t="shared" si="2"/>
        <v>4.1258455511493598E-7</v>
      </c>
      <c r="I19" s="115">
        <f t="shared" si="3"/>
        <v>0</v>
      </c>
      <c r="J19" s="124" t="e">
        <f t="shared" si="4"/>
        <v>#REF!</v>
      </c>
      <c r="K19" s="125"/>
      <c r="L19" s="126"/>
      <c r="M19" s="126"/>
      <c r="N19" s="126"/>
      <c r="O19" s="126"/>
      <c r="P19" s="126"/>
      <c r="Q19" s="126"/>
      <c r="R19" s="126"/>
      <c r="S19" s="126"/>
      <c r="T19" s="126"/>
      <c r="U19" s="126"/>
      <c r="V19" s="127"/>
    </row>
    <row r="20" spans="1:23" ht="16">
      <c r="A20" s="120" t="s">
        <v>175</v>
      </c>
      <c r="B20" s="121" t="s">
        <v>231</v>
      </c>
      <c r="C20" s="122" t="s">
        <v>107</v>
      </c>
      <c r="D20" s="111" t="s">
        <v>234</v>
      </c>
      <c r="E20" s="112">
        <v>0</v>
      </c>
      <c r="F20" s="123">
        <f t="shared" si="0"/>
        <v>0</v>
      </c>
      <c r="G20" s="112">
        <v>0</v>
      </c>
      <c r="H20" s="123">
        <f t="shared" si="2"/>
        <v>0</v>
      </c>
      <c r="I20" s="115">
        <f t="shared" si="3"/>
        <v>0</v>
      </c>
      <c r="J20" s="124" t="e">
        <f t="shared" si="4"/>
        <v>#REF!</v>
      </c>
      <c r="K20" s="125"/>
      <c r="L20" s="126"/>
      <c r="M20" s="126"/>
      <c r="N20" s="126"/>
      <c r="O20" s="126"/>
      <c r="P20" s="126"/>
      <c r="Q20" s="126"/>
      <c r="R20" s="126"/>
      <c r="S20" s="126"/>
      <c r="T20" s="126"/>
      <c r="U20" s="126"/>
      <c r="V20" s="127"/>
    </row>
    <row r="21" spans="1:23" ht="16">
      <c r="A21" s="120" t="s">
        <v>175</v>
      </c>
      <c r="B21" s="121" t="s">
        <v>231</v>
      </c>
      <c r="C21" s="122" t="s">
        <v>142</v>
      </c>
      <c r="D21" s="111" t="s">
        <v>234</v>
      </c>
      <c r="E21" s="112">
        <v>0</v>
      </c>
      <c r="F21" s="123">
        <f t="shared" si="0"/>
        <v>0</v>
      </c>
      <c r="G21" s="112">
        <v>0</v>
      </c>
      <c r="H21" s="123">
        <f t="shared" si="2"/>
        <v>0</v>
      </c>
      <c r="I21" s="115">
        <f t="shared" si="3"/>
        <v>0</v>
      </c>
      <c r="J21" s="124" t="e">
        <f t="shared" si="4"/>
        <v>#REF!</v>
      </c>
      <c r="K21" s="125"/>
      <c r="L21" s="126"/>
      <c r="M21" s="126"/>
      <c r="N21" s="126"/>
      <c r="O21" s="126"/>
      <c r="P21" s="126"/>
      <c r="Q21" s="126"/>
      <c r="R21" s="126"/>
      <c r="S21" s="126"/>
      <c r="T21" s="126"/>
      <c r="U21" s="126"/>
      <c r="V21" s="127"/>
    </row>
    <row r="22" spans="1:23" ht="16">
      <c r="A22" s="120" t="s">
        <v>175</v>
      </c>
      <c r="B22" s="121" t="s">
        <v>231</v>
      </c>
      <c r="C22" s="122" t="s">
        <v>84</v>
      </c>
      <c r="D22" s="111" t="s">
        <v>234</v>
      </c>
      <c r="E22" s="112">
        <v>0</v>
      </c>
      <c r="F22" s="123">
        <f t="shared" si="0"/>
        <v>0</v>
      </c>
      <c r="G22" s="112">
        <v>0</v>
      </c>
      <c r="H22" s="123">
        <f t="shared" si="2"/>
        <v>0</v>
      </c>
      <c r="I22" s="115">
        <f t="shared" si="3"/>
        <v>0</v>
      </c>
      <c r="J22" s="124" t="e">
        <f t="shared" si="4"/>
        <v>#REF!</v>
      </c>
      <c r="K22" s="125"/>
      <c r="L22" s="126"/>
      <c r="M22" s="126"/>
      <c r="N22" s="126"/>
      <c r="O22" s="126"/>
      <c r="P22" s="126"/>
      <c r="Q22" s="126"/>
      <c r="R22" s="126"/>
      <c r="S22" s="126"/>
      <c r="T22" s="126"/>
      <c r="U22" s="126"/>
      <c r="V22" s="127"/>
    </row>
    <row r="23" spans="1:23" ht="16">
      <c r="A23" s="120" t="s">
        <v>175</v>
      </c>
      <c r="B23" s="121" t="s">
        <v>231</v>
      </c>
      <c r="C23" s="122" t="s">
        <v>99</v>
      </c>
      <c r="D23" s="111" t="s">
        <v>234</v>
      </c>
      <c r="E23" s="112">
        <v>0</v>
      </c>
      <c r="F23" s="123">
        <f t="shared" si="0"/>
        <v>0</v>
      </c>
      <c r="G23" s="112">
        <v>0</v>
      </c>
      <c r="H23" s="123">
        <f t="shared" si="2"/>
        <v>0</v>
      </c>
      <c r="I23" s="115">
        <f t="shared" si="3"/>
        <v>0</v>
      </c>
      <c r="J23" s="124" t="e">
        <f t="shared" si="4"/>
        <v>#REF!</v>
      </c>
      <c r="K23" s="125"/>
      <c r="L23" s="126"/>
      <c r="M23" s="126"/>
      <c r="N23" s="126"/>
      <c r="O23" s="126"/>
      <c r="P23" s="126"/>
      <c r="Q23" s="126"/>
      <c r="R23" s="126"/>
      <c r="S23" s="126"/>
      <c r="T23" s="126"/>
      <c r="U23" s="126"/>
      <c r="V23" s="127"/>
    </row>
    <row r="24" spans="1:23" ht="16">
      <c r="A24" s="120" t="s">
        <v>175</v>
      </c>
      <c r="B24" s="121" t="s">
        <v>231</v>
      </c>
      <c r="C24" s="122" t="s">
        <v>78</v>
      </c>
      <c r="D24" s="111" t="s">
        <v>234</v>
      </c>
      <c r="E24" s="112">
        <v>0</v>
      </c>
      <c r="F24" s="123">
        <f t="shared" si="0"/>
        <v>0</v>
      </c>
      <c r="G24" s="112">
        <v>0</v>
      </c>
      <c r="H24" s="123">
        <f t="shared" si="2"/>
        <v>0</v>
      </c>
      <c r="I24" s="115">
        <f t="shared" si="3"/>
        <v>0</v>
      </c>
      <c r="J24" s="124" t="e">
        <f t="shared" si="4"/>
        <v>#REF!</v>
      </c>
      <c r="K24" s="125"/>
      <c r="L24" s="126"/>
      <c r="M24" s="126"/>
      <c r="N24" s="126"/>
      <c r="O24" s="126"/>
      <c r="P24" s="126"/>
      <c r="Q24" s="126"/>
      <c r="R24" s="126"/>
      <c r="S24" s="126"/>
      <c r="T24" s="126"/>
      <c r="U24" s="126"/>
      <c r="V24" s="127"/>
    </row>
    <row r="25" spans="1:23" ht="16">
      <c r="A25" s="120" t="s">
        <v>175</v>
      </c>
      <c r="B25" s="121" t="s">
        <v>231</v>
      </c>
      <c r="C25" s="122" t="s">
        <v>113</v>
      </c>
      <c r="D25" s="111" t="s">
        <v>234</v>
      </c>
      <c r="E25" s="112">
        <v>0</v>
      </c>
      <c r="F25" s="123">
        <f t="shared" si="0"/>
        <v>0</v>
      </c>
      <c r="G25" s="112">
        <v>0</v>
      </c>
      <c r="H25" s="123">
        <f t="shared" si="2"/>
        <v>0</v>
      </c>
      <c r="I25" s="115">
        <f t="shared" si="3"/>
        <v>0</v>
      </c>
      <c r="J25" s="124" t="e">
        <f t="shared" si="4"/>
        <v>#REF!</v>
      </c>
      <c r="K25" s="125"/>
      <c r="L25" s="126"/>
      <c r="M25" s="126"/>
      <c r="N25" s="126"/>
      <c r="O25" s="126"/>
      <c r="P25" s="126"/>
      <c r="Q25" s="126"/>
      <c r="R25" s="126"/>
      <c r="S25" s="126"/>
      <c r="T25" s="126"/>
      <c r="U25" s="126"/>
      <c r="V25" s="127"/>
    </row>
    <row r="26" spans="1:23" ht="16">
      <c r="A26" s="120" t="s">
        <v>175</v>
      </c>
      <c r="B26" s="121" t="s">
        <v>231</v>
      </c>
      <c r="C26" s="122" t="s">
        <v>105</v>
      </c>
      <c r="D26" s="111" t="s">
        <v>234</v>
      </c>
      <c r="E26" s="112">
        <v>0</v>
      </c>
      <c r="F26" s="123">
        <f t="shared" si="0"/>
        <v>0</v>
      </c>
      <c r="G26" s="112">
        <v>0</v>
      </c>
      <c r="H26" s="123">
        <f t="shared" si="2"/>
        <v>0</v>
      </c>
      <c r="I26" s="115">
        <f t="shared" si="3"/>
        <v>0</v>
      </c>
      <c r="J26" s="124" t="e">
        <f t="shared" si="4"/>
        <v>#REF!</v>
      </c>
      <c r="K26" s="125"/>
      <c r="L26" s="126"/>
      <c r="M26" s="126"/>
      <c r="N26" s="126"/>
      <c r="O26" s="126"/>
      <c r="P26" s="126"/>
      <c r="Q26" s="126"/>
      <c r="R26" s="126"/>
      <c r="S26" s="126"/>
      <c r="T26" s="126"/>
      <c r="U26" s="126"/>
      <c r="V26" s="127"/>
    </row>
    <row r="27" spans="1:23" ht="16">
      <c r="A27" s="120" t="s">
        <v>175</v>
      </c>
      <c r="B27" s="121" t="s">
        <v>231</v>
      </c>
      <c r="C27" s="122" t="s">
        <v>82</v>
      </c>
      <c r="D27" s="111" t="s">
        <v>232</v>
      </c>
      <c r="E27" s="112">
        <v>8627</v>
      </c>
      <c r="F27" s="123">
        <f t="shared" si="0"/>
        <v>3.0808130280194002E-5</v>
      </c>
      <c r="G27" s="112">
        <v>7250.1</v>
      </c>
      <c r="H27" s="123">
        <f t="shared" si="2"/>
        <v>3.1822120032327598E-5</v>
      </c>
      <c r="I27" s="115">
        <f t="shared" si="3"/>
        <v>0</v>
      </c>
      <c r="J27" s="124" t="e">
        <f t="shared" si="4"/>
        <v>#REF!</v>
      </c>
      <c r="K27" s="125"/>
      <c r="L27" s="126"/>
      <c r="M27" s="126"/>
      <c r="N27" s="126"/>
      <c r="O27" s="126"/>
      <c r="P27" s="126"/>
      <c r="Q27" s="126"/>
      <c r="R27" s="126"/>
      <c r="S27" s="126"/>
      <c r="T27" s="126"/>
      <c r="U27" s="126"/>
      <c r="V27" s="127"/>
    </row>
    <row r="28" spans="1:23" ht="16">
      <c r="A28" s="120" t="s">
        <v>175</v>
      </c>
      <c r="B28" s="121" t="s">
        <v>231</v>
      </c>
      <c r="C28" s="122" t="s">
        <v>119</v>
      </c>
      <c r="D28" s="111" t="s">
        <v>234</v>
      </c>
      <c r="E28" s="112">
        <v>0</v>
      </c>
      <c r="F28" s="123">
        <f t="shared" si="0"/>
        <v>0</v>
      </c>
      <c r="G28" s="112">
        <v>0</v>
      </c>
      <c r="H28" s="123">
        <f t="shared" si="2"/>
        <v>0</v>
      </c>
      <c r="I28" s="115">
        <f t="shared" si="3"/>
        <v>0</v>
      </c>
      <c r="J28" s="124" t="e">
        <f t="shared" si="4"/>
        <v>#REF!</v>
      </c>
      <c r="K28" s="125"/>
      <c r="L28" s="126"/>
      <c r="M28" s="126"/>
      <c r="N28" s="126"/>
      <c r="O28" s="126"/>
      <c r="P28" s="126"/>
      <c r="Q28" s="126"/>
      <c r="R28" s="126"/>
      <c r="S28" s="126"/>
      <c r="T28" s="126"/>
      <c r="U28" s="126"/>
      <c r="V28" s="127"/>
    </row>
    <row r="29" spans="1:23" ht="16">
      <c r="A29" s="120" t="s">
        <v>175</v>
      </c>
      <c r="B29" s="121" t="s">
        <v>231</v>
      </c>
      <c r="C29" s="122" t="s">
        <v>80</v>
      </c>
      <c r="D29" s="111" t="s">
        <v>232</v>
      </c>
      <c r="E29" s="112">
        <v>647</v>
      </c>
      <c r="F29" s="123">
        <f t="shared" si="0"/>
        <v>2.3105204927884E-6</v>
      </c>
      <c r="G29" s="112">
        <v>0</v>
      </c>
      <c r="H29" s="123">
        <f t="shared" si="2"/>
        <v>0</v>
      </c>
      <c r="I29" s="115">
        <f t="shared" si="3"/>
        <v>0</v>
      </c>
      <c r="J29" s="124" t="e">
        <f t="shared" si="4"/>
        <v>#REF!</v>
      </c>
      <c r="K29" s="125"/>
      <c r="L29" s="126"/>
      <c r="M29" s="126"/>
      <c r="N29" s="126"/>
      <c r="O29" s="126"/>
      <c r="P29" s="126"/>
      <c r="Q29" s="126"/>
      <c r="R29" s="126"/>
      <c r="S29" s="126"/>
      <c r="T29" s="126"/>
      <c r="U29" s="126"/>
      <c r="V29" s="127"/>
      <c r="W29" t="s">
        <v>235</v>
      </c>
    </row>
    <row r="30" spans="1:23" ht="16">
      <c r="A30" s="120" t="s">
        <v>175</v>
      </c>
      <c r="B30" s="121" t="s">
        <v>231</v>
      </c>
      <c r="C30" s="122" t="s">
        <v>72</v>
      </c>
      <c r="D30" s="111" t="s">
        <v>232</v>
      </c>
      <c r="E30" s="112">
        <v>0</v>
      </c>
      <c r="F30" s="123">
        <f t="shared" si="0"/>
        <v>0</v>
      </c>
      <c r="G30" s="112">
        <v>0</v>
      </c>
      <c r="H30" s="123">
        <f t="shared" si="2"/>
        <v>0</v>
      </c>
      <c r="I30" s="115">
        <f t="shared" si="3"/>
        <v>0</v>
      </c>
      <c r="J30" s="124" t="e">
        <f t="shared" si="4"/>
        <v>#REF!</v>
      </c>
      <c r="K30" s="125"/>
      <c r="L30" s="126"/>
      <c r="M30" s="126"/>
      <c r="N30" s="126"/>
      <c r="O30" s="126"/>
      <c r="P30" s="126"/>
      <c r="Q30" s="126"/>
      <c r="R30" s="126"/>
      <c r="S30" s="126"/>
      <c r="T30" s="126"/>
      <c r="U30" s="126"/>
      <c r="V30" s="127"/>
    </row>
    <row r="31" spans="1:23" ht="16">
      <c r="A31" s="120" t="s">
        <v>175</v>
      </c>
      <c r="B31" s="121" t="s">
        <v>231</v>
      </c>
      <c r="C31" s="121" t="s">
        <v>126</v>
      </c>
      <c r="D31" s="111" t="s">
        <v>234</v>
      </c>
      <c r="E31" s="112">
        <v>0</v>
      </c>
      <c r="F31" s="123">
        <f t="shared" si="0"/>
        <v>0</v>
      </c>
      <c r="G31" s="112">
        <v>0</v>
      </c>
      <c r="H31" s="123">
        <f t="shared" ref="H31:H47" si="5">G31/$G$5</f>
        <v>0</v>
      </c>
      <c r="I31" s="115">
        <f t="shared" ref="I31:I47" si="6">SUM(K31:V31)</f>
        <v>0</v>
      </c>
      <c r="J31" s="124" t="e">
        <f t="shared" si="4"/>
        <v>#REF!</v>
      </c>
      <c r="K31" s="125"/>
      <c r="L31" s="126"/>
      <c r="M31" s="126"/>
      <c r="N31" s="126"/>
      <c r="O31" s="126"/>
      <c r="P31" s="126"/>
      <c r="Q31" s="126"/>
      <c r="R31" s="126"/>
      <c r="S31" s="126"/>
      <c r="T31" s="126"/>
      <c r="U31" s="126"/>
      <c r="V31" s="127"/>
    </row>
    <row r="32" spans="1:23" ht="16">
      <c r="A32" s="120" t="s">
        <v>175</v>
      </c>
      <c r="B32" s="121" t="s">
        <v>231</v>
      </c>
      <c r="C32" s="121" t="s">
        <v>96</v>
      </c>
      <c r="D32" s="111" t="s">
        <v>232</v>
      </c>
      <c r="E32" s="112">
        <v>690.27</v>
      </c>
      <c r="F32" s="123">
        <f t="shared" si="0"/>
        <v>2.46504324661058E-6</v>
      </c>
      <c r="G32" s="112">
        <v>11504.38</v>
      </c>
      <c r="H32" s="123">
        <f t="shared" ref="H32:H39" si="7">G32/$G$5</f>
        <v>5.0494994725246503E-5</v>
      </c>
      <c r="I32" s="115">
        <f t="shared" ref="I32:I39" si="8">SUM(K32:V32)</f>
        <v>0</v>
      </c>
      <c r="J32" s="124" t="e">
        <f t="shared" si="4"/>
        <v>#REF!</v>
      </c>
      <c r="K32" s="125"/>
      <c r="L32" s="126"/>
      <c r="M32" s="126"/>
      <c r="N32" s="126"/>
      <c r="O32" s="126"/>
      <c r="P32" s="126"/>
      <c r="Q32" s="126"/>
      <c r="R32" s="126"/>
      <c r="S32" s="126"/>
      <c r="T32" s="126"/>
      <c r="U32" s="126"/>
      <c r="V32" s="127"/>
    </row>
    <row r="33" spans="1:23" ht="16">
      <c r="A33" s="120" t="s">
        <v>175</v>
      </c>
      <c r="B33" s="121" t="s">
        <v>231</v>
      </c>
      <c r="C33" s="121" t="s">
        <v>69</v>
      </c>
      <c r="D33" s="111" t="s">
        <v>234</v>
      </c>
      <c r="E33" s="112">
        <v>3404.25</v>
      </c>
      <c r="F33" s="123">
        <f t="shared" si="0"/>
        <v>1.2157016054984399E-5</v>
      </c>
      <c r="G33" s="112">
        <v>8059.24</v>
      </c>
      <c r="H33" s="123">
        <f t="shared" si="7"/>
        <v>3.5373595212388303E-5</v>
      </c>
      <c r="I33" s="115">
        <f t="shared" si="8"/>
        <v>0</v>
      </c>
      <c r="J33" s="124" t="e">
        <f t="shared" si="4"/>
        <v>#REF!</v>
      </c>
      <c r="K33" s="125"/>
      <c r="L33" s="126"/>
      <c r="M33" s="126"/>
      <c r="N33" s="126"/>
      <c r="O33" s="126"/>
      <c r="P33" s="126"/>
      <c r="Q33" s="126"/>
      <c r="R33" s="126"/>
      <c r="S33" s="126"/>
      <c r="T33" s="126"/>
      <c r="U33" s="126"/>
      <c r="V33" s="127"/>
    </row>
    <row r="34" spans="1:23" ht="16">
      <c r="A34" s="120" t="s">
        <v>175</v>
      </c>
      <c r="B34" s="121" t="s">
        <v>231</v>
      </c>
      <c r="C34" s="121" t="s">
        <v>103</v>
      </c>
      <c r="D34" s="111" t="s">
        <v>234</v>
      </c>
      <c r="E34" s="112">
        <v>827.98</v>
      </c>
      <c r="F34" s="123">
        <f t="shared" si="0"/>
        <v>2.9568234275408599E-6</v>
      </c>
      <c r="G34" s="112">
        <v>772.18</v>
      </c>
      <c r="H34" s="123">
        <f t="shared" si="7"/>
        <v>3.3892504443473599E-6</v>
      </c>
      <c r="I34" s="115">
        <f t="shared" si="8"/>
        <v>0</v>
      </c>
      <c r="J34" s="124" t="e">
        <f t="shared" si="4"/>
        <v>#REF!</v>
      </c>
      <c r="K34" s="125"/>
      <c r="L34" s="126"/>
      <c r="M34" s="126"/>
      <c r="N34" s="126"/>
      <c r="O34" s="126"/>
      <c r="P34" s="126"/>
      <c r="Q34" s="126"/>
      <c r="R34" s="126"/>
      <c r="S34" s="126"/>
      <c r="T34" s="126"/>
      <c r="U34" s="126"/>
      <c r="V34" s="127"/>
      <c r="W34" t="s">
        <v>236</v>
      </c>
    </row>
    <row r="35" spans="1:23" ht="16">
      <c r="A35" s="120" t="s">
        <v>175</v>
      </c>
      <c r="B35" s="121" t="s">
        <v>231</v>
      </c>
      <c r="C35" s="121" t="s">
        <v>64</v>
      </c>
      <c r="D35" s="111" t="s">
        <v>232</v>
      </c>
      <c r="E35" s="112">
        <v>159362.51999999999</v>
      </c>
      <c r="F35" s="123">
        <f t="shared" si="0"/>
        <v>5.6910412402225803E-4</v>
      </c>
      <c r="G35" s="112">
        <v>102457.2</v>
      </c>
      <c r="H35" s="123">
        <f t="shared" si="7"/>
        <v>4.4970487532257499E-4</v>
      </c>
      <c r="I35" s="115">
        <f t="shared" si="8"/>
        <v>0</v>
      </c>
      <c r="J35" s="124" t="e">
        <f t="shared" si="4"/>
        <v>#REF!</v>
      </c>
      <c r="K35" s="125"/>
      <c r="L35" s="126"/>
      <c r="M35" s="126"/>
      <c r="N35" s="126"/>
      <c r="O35" s="126"/>
      <c r="P35" s="126"/>
      <c r="Q35" s="126"/>
      <c r="R35" s="126"/>
      <c r="S35" s="126"/>
      <c r="T35" s="126"/>
      <c r="U35" s="126"/>
      <c r="V35" s="127"/>
    </row>
    <row r="36" spans="1:23" ht="16">
      <c r="A36" s="120" t="s">
        <v>175</v>
      </c>
      <c r="B36" s="121" t="s">
        <v>231</v>
      </c>
      <c r="C36" s="121" t="s">
        <v>89</v>
      </c>
      <c r="D36" s="111" t="s">
        <v>232</v>
      </c>
      <c r="E36" s="112">
        <v>0</v>
      </c>
      <c r="F36" s="123">
        <f t="shared" si="0"/>
        <v>0</v>
      </c>
      <c r="G36" s="112">
        <v>0</v>
      </c>
      <c r="H36" s="123">
        <f t="shared" si="7"/>
        <v>0</v>
      </c>
      <c r="I36" s="115">
        <f t="shared" si="8"/>
        <v>0</v>
      </c>
      <c r="J36" s="124" t="e">
        <f t="shared" si="4"/>
        <v>#REF!</v>
      </c>
      <c r="K36" s="125"/>
      <c r="L36" s="126"/>
      <c r="M36" s="126"/>
      <c r="N36" s="126"/>
      <c r="O36" s="126"/>
      <c r="P36" s="126"/>
      <c r="Q36" s="126"/>
      <c r="R36" s="126"/>
      <c r="S36" s="126"/>
      <c r="T36" s="126"/>
      <c r="U36" s="126"/>
      <c r="V36" s="127"/>
      <c r="W36" t="s">
        <v>237</v>
      </c>
    </row>
    <row r="37" spans="1:23" ht="16">
      <c r="A37" s="120" t="s">
        <v>175</v>
      </c>
      <c r="B37" s="121" t="s">
        <v>231</v>
      </c>
      <c r="C37" s="121" t="s">
        <v>101</v>
      </c>
      <c r="D37" s="111" t="s">
        <v>234</v>
      </c>
      <c r="E37" s="112">
        <v>0</v>
      </c>
      <c r="F37" s="123">
        <f t="shared" si="0"/>
        <v>0</v>
      </c>
      <c r="G37" s="112">
        <v>0</v>
      </c>
      <c r="H37" s="123">
        <f t="shared" si="7"/>
        <v>0</v>
      </c>
      <c r="I37" s="115">
        <f t="shared" si="8"/>
        <v>0</v>
      </c>
      <c r="J37" s="124" t="e">
        <f t="shared" si="4"/>
        <v>#REF!</v>
      </c>
      <c r="K37" s="125"/>
      <c r="L37" s="126"/>
      <c r="M37" s="126"/>
      <c r="N37" s="126"/>
      <c r="O37" s="126"/>
      <c r="P37" s="126"/>
      <c r="Q37" s="126"/>
      <c r="R37" s="126"/>
      <c r="S37" s="126"/>
      <c r="T37" s="126"/>
      <c r="U37" s="126"/>
      <c r="V37" s="127"/>
    </row>
    <row r="38" spans="1:23" ht="16">
      <c r="A38" s="120" t="s">
        <v>175</v>
      </c>
      <c r="B38" s="121" t="s">
        <v>231</v>
      </c>
      <c r="C38" s="121" t="s">
        <v>76</v>
      </c>
      <c r="D38" s="111" t="s">
        <v>234</v>
      </c>
      <c r="E38" s="112">
        <v>4636.34</v>
      </c>
      <c r="F38" s="123">
        <f t="shared" si="0"/>
        <v>1.6556968441320801E-5</v>
      </c>
      <c r="G38" s="112">
        <v>12711.66</v>
      </c>
      <c r="H38" s="123">
        <f t="shared" si="7"/>
        <v>5.5793984956088599E-5</v>
      </c>
      <c r="I38" s="115">
        <f t="shared" si="8"/>
        <v>0</v>
      </c>
      <c r="J38" s="124" t="e">
        <f t="shared" si="4"/>
        <v>#REF!</v>
      </c>
      <c r="K38" s="125"/>
      <c r="L38" s="126"/>
      <c r="M38" s="126"/>
      <c r="N38" s="126"/>
      <c r="O38" s="126"/>
      <c r="P38" s="126"/>
      <c r="Q38" s="126"/>
      <c r="R38" s="126"/>
      <c r="S38" s="126"/>
      <c r="T38" s="126"/>
      <c r="U38" s="126"/>
      <c r="V38" s="127"/>
    </row>
    <row r="39" spans="1:23" ht="16">
      <c r="A39" s="120" t="s">
        <v>175</v>
      </c>
      <c r="B39" s="121" t="s">
        <v>231</v>
      </c>
      <c r="C39" s="121" t="s">
        <v>135</v>
      </c>
      <c r="D39" s="111" t="s">
        <v>234</v>
      </c>
      <c r="E39" s="112">
        <v>0</v>
      </c>
      <c r="F39" s="123">
        <f t="shared" si="0"/>
        <v>0</v>
      </c>
      <c r="G39" s="112">
        <v>0</v>
      </c>
      <c r="H39" s="123">
        <f t="shared" si="7"/>
        <v>0</v>
      </c>
      <c r="I39" s="115">
        <f t="shared" si="8"/>
        <v>0</v>
      </c>
      <c r="J39" s="124" t="e">
        <f t="shared" si="4"/>
        <v>#REF!</v>
      </c>
      <c r="K39" s="125"/>
      <c r="L39" s="126"/>
      <c r="M39" s="126"/>
      <c r="N39" s="126"/>
      <c r="O39" s="126"/>
      <c r="P39" s="126"/>
      <c r="Q39" s="126"/>
      <c r="R39" s="126"/>
      <c r="S39" s="126"/>
      <c r="T39" s="126"/>
      <c r="U39" s="126"/>
      <c r="V39" s="127"/>
      <c r="W39" t="s">
        <v>236</v>
      </c>
    </row>
    <row r="40" spans="1:23" ht="16">
      <c r="A40" s="120" t="s">
        <v>175</v>
      </c>
      <c r="B40" s="121" t="s">
        <v>231</v>
      </c>
      <c r="C40" s="121" t="s">
        <v>121</v>
      </c>
      <c r="D40" s="111" t="s">
        <v>234</v>
      </c>
      <c r="E40" s="112">
        <v>0</v>
      </c>
      <c r="F40" s="123">
        <f t="shared" si="0"/>
        <v>0</v>
      </c>
      <c r="G40" s="112">
        <v>0</v>
      </c>
      <c r="H40" s="123">
        <f t="shared" si="5"/>
        <v>0</v>
      </c>
      <c r="I40" s="115">
        <f t="shared" si="6"/>
        <v>0</v>
      </c>
      <c r="J40" s="124" t="e">
        <f t="shared" si="4"/>
        <v>#REF!</v>
      </c>
      <c r="K40" s="125"/>
      <c r="L40" s="126"/>
      <c r="M40" s="126"/>
      <c r="N40" s="126"/>
      <c r="O40" s="126"/>
      <c r="P40" s="126"/>
      <c r="Q40" s="126"/>
      <c r="R40" s="126"/>
      <c r="S40" s="126"/>
      <c r="T40" s="126"/>
      <c r="U40" s="126"/>
      <c r="V40" s="127"/>
    </row>
    <row r="41" spans="1:23" ht="16">
      <c r="A41" s="120" t="s">
        <v>175</v>
      </c>
      <c r="B41" s="121" t="s">
        <v>231</v>
      </c>
      <c r="C41" s="121" t="s">
        <v>138</v>
      </c>
      <c r="D41" s="111" t="s">
        <v>232</v>
      </c>
      <c r="E41" s="112">
        <v>0</v>
      </c>
      <c r="F41" s="123">
        <f t="shared" si="0"/>
        <v>0</v>
      </c>
      <c r="G41" s="112">
        <v>0</v>
      </c>
      <c r="H41" s="123">
        <f t="shared" si="5"/>
        <v>0</v>
      </c>
      <c r="I41" s="115">
        <f t="shared" si="6"/>
        <v>0</v>
      </c>
      <c r="J41" s="124" t="e">
        <f t="shared" si="4"/>
        <v>#REF!</v>
      </c>
      <c r="K41" s="125"/>
      <c r="L41" s="126"/>
      <c r="M41" s="126"/>
      <c r="N41" s="126"/>
      <c r="O41" s="126"/>
      <c r="P41" s="126"/>
      <c r="Q41" s="126"/>
      <c r="R41" s="126"/>
      <c r="S41" s="126"/>
      <c r="T41" s="126"/>
      <c r="U41" s="126"/>
      <c r="V41" s="127"/>
    </row>
    <row r="42" spans="1:23" ht="16">
      <c r="A42" s="120" t="s">
        <v>175</v>
      </c>
      <c r="B42" s="121" t="s">
        <v>231</v>
      </c>
      <c r="C42" s="121" t="s">
        <v>124</v>
      </c>
      <c r="D42" s="111" t="s">
        <v>234</v>
      </c>
      <c r="E42" s="112">
        <v>0</v>
      </c>
      <c r="F42" s="123">
        <f t="shared" si="0"/>
        <v>0</v>
      </c>
      <c r="G42" s="112">
        <v>0</v>
      </c>
      <c r="H42" s="123">
        <f t="shared" ref="H42:H43" si="9">G42/$G$5</f>
        <v>0</v>
      </c>
      <c r="I42" s="115">
        <f t="shared" ref="I42:I43" si="10">SUM(K42:V42)</f>
        <v>0</v>
      </c>
      <c r="J42" s="124" t="e">
        <f t="shared" si="4"/>
        <v>#REF!</v>
      </c>
      <c r="K42" s="125"/>
      <c r="L42" s="126"/>
      <c r="M42" s="126"/>
      <c r="N42" s="126"/>
      <c r="O42" s="126"/>
      <c r="P42" s="126"/>
      <c r="Q42" s="126"/>
      <c r="R42" s="126"/>
      <c r="S42" s="126"/>
      <c r="T42" s="126"/>
      <c r="U42" s="126"/>
      <c r="V42" s="127"/>
    </row>
    <row r="43" spans="1:23" ht="16">
      <c r="A43" s="120" t="s">
        <v>175</v>
      </c>
      <c r="B43" s="121" t="s">
        <v>231</v>
      </c>
      <c r="C43" s="121" t="s">
        <v>111</v>
      </c>
      <c r="D43" s="111" t="s">
        <v>234</v>
      </c>
      <c r="E43" s="112">
        <v>0</v>
      </c>
      <c r="F43" s="123">
        <f t="shared" si="0"/>
        <v>0</v>
      </c>
      <c r="G43" s="112">
        <v>0</v>
      </c>
      <c r="H43" s="123">
        <f t="shared" si="9"/>
        <v>0</v>
      </c>
      <c r="I43" s="115">
        <f t="shared" si="10"/>
        <v>0</v>
      </c>
      <c r="J43" s="124" t="e">
        <f t="shared" si="4"/>
        <v>#REF!</v>
      </c>
      <c r="K43" s="125"/>
      <c r="L43" s="126"/>
      <c r="M43" s="126"/>
      <c r="N43" s="126"/>
      <c r="O43" s="126"/>
      <c r="P43" s="126"/>
      <c r="Q43" s="126"/>
      <c r="R43" s="126"/>
      <c r="S43" s="126"/>
      <c r="T43" s="126"/>
      <c r="U43" s="126"/>
      <c r="V43" s="127"/>
    </row>
    <row r="44" spans="1:23" ht="16">
      <c r="A44" s="120" t="s">
        <v>175</v>
      </c>
      <c r="B44" s="121" t="s">
        <v>231</v>
      </c>
      <c r="C44" s="121" t="s">
        <v>137</v>
      </c>
      <c r="D44" s="111" t="s">
        <v>234</v>
      </c>
      <c r="E44" s="112">
        <v>0</v>
      </c>
      <c r="F44" s="123">
        <f t="shared" si="0"/>
        <v>0</v>
      </c>
      <c r="G44" s="112">
        <v>0</v>
      </c>
      <c r="H44" s="123">
        <f t="shared" ref="H44:H45" si="11">G44/$G$5</f>
        <v>0</v>
      </c>
      <c r="I44" s="115">
        <f t="shared" ref="I44:I45" si="12">SUM(K44:V44)</f>
        <v>0</v>
      </c>
      <c r="J44" s="124" t="e">
        <f t="shared" si="4"/>
        <v>#REF!</v>
      </c>
      <c r="K44" s="125"/>
      <c r="L44" s="126"/>
      <c r="M44" s="126"/>
      <c r="N44" s="126"/>
      <c r="O44" s="126"/>
      <c r="P44" s="126"/>
      <c r="Q44" s="126"/>
      <c r="R44" s="126"/>
      <c r="S44" s="126"/>
      <c r="T44" s="126"/>
      <c r="U44" s="126"/>
      <c r="V44" s="127"/>
    </row>
    <row r="45" spans="1:23" ht="16">
      <c r="A45" s="120" t="s">
        <v>175</v>
      </c>
      <c r="B45" s="121" t="s">
        <v>231</v>
      </c>
      <c r="C45" s="121" t="s">
        <v>140</v>
      </c>
      <c r="D45" s="111" t="s">
        <v>232</v>
      </c>
      <c r="E45" s="112">
        <v>0</v>
      </c>
      <c r="F45" s="123">
        <f t="shared" si="0"/>
        <v>0</v>
      </c>
      <c r="G45" s="112">
        <v>0</v>
      </c>
      <c r="H45" s="123">
        <f t="shared" si="11"/>
        <v>0</v>
      </c>
      <c r="I45" s="115">
        <f t="shared" si="12"/>
        <v>0</v>
      </c>
      <c r="J45" s="124" t="e">
        <f t="shared" si="4"/>
        <v>#REF!</v>
      </c>
      <c r="K45" s="125"/>
      <c r="L45" s="126"/>
      <c r="M45" s="126"/>
      <c r="N45" s="126"/>
      <c r="O45" s="126"/>
      <c r="P45" s="126"/>
      <c r="Q45" s="126"/>
      <c r="R45" s="126"/>
      <c r="S45" s="126"/>
      <c r="T45" s="126"/>
      <c r="U45" s="126"/>
      <c r="V45" s="127"/>
    </row>
    <row r="46" spans="1:23" ht="16">
      <c r="A46" s="120" t="s">
        <v>175</v>
      </c>
      <c r="B46" s="121" t="s">
        <v>231</v>
      </c>
      <c r="C46" s="121" t="s">
        <v>133</v>
      </c>
      <c r="D46" s="111" t="s">
        <v>234</v>
      </c>
      <c r="E46" s="112">
        <v>0</v>
      </c>
      <c r="F46" s="123">
        <f t="shared" si="0"/>
        <v>0</v>
      </c>
      <c r="G46" s="112">
        <v>0</v>
      </c>
      <c r="H46" s="123">
        <f t="shared" si="5"/>
        <v>0</v>
      </c>
      <c r="I46" s="115">
        <f t="shared" si="6"/>
        <v>0</v>
      </c>
      <c r="J46" s="124" t="e">
        <f t="shared" si="4"/>
        <v>#REF!</v>
      </c>
      <c r="K46" s="125"/>
      <c r="L46" s="126"/>
      <c r="M46" s="126"/>
      <c r="N46" s="126"/>
      <c r="O46" s="126"/>
      <c r="P46" s="126"/>
      <c r="Q46" s="126"/>
      <c r="R46" s="126"/>
      <c r="S46" s="126"/>
      <c r="T46" s="126"/>
      <c r="U46" s="126"/>
      <c r="V46" s="127"/>
    </row>
    <row r="47" spans="1:23" ht="16">
      <c r="A47" s="120" t="s">
        <v>175</v>
      </c>
      <c r="B47" s="121" t="s">
        <v>231</v>
      </c>
      <c r="C47" s="121" t="s">
        <v>129</v>
      </c>
      <c r="D47" s="111" t="s">
        <v>234</v>
      </c>
      <c r="E47" s="112">
        <v>0</v>
      </c>
      <c r="F47" s="123">
        <f t="shared" si="0"/>
        <v>0</v>
      </c>
      <c r="G47" s="112">
        <v>0</v>
      </c>
      <c r="H47" s="123">
        <f t="shared" si="5"/>
        <v>0</v>
      </c>
      <c r="I47" s="115">
        <f t="shared" si="6"/>
        <v>0</v>
      </c>
      <c r="J47" s="124" t="e">
        <f t="shared" si="4"/>
        <v>#REF!</v>
      </c>
      <c r="K47" s="125"/>
      <c r="L47" s="126"/>
      <c r="M47" s="126"/>
      <c r="N47" s="126"/>
      <c r="O47" s="126"/>
      <c r="P47" s="126"/>
      <c r="Q47" s="126"/>
      <c r="R47" s="126"/>
      <c r="S47" s="126"/>
      <c r="T47" s="126"/>
      <c r="U47" s="126"/>
      <c r="V47" s="127"/>
    </row>
    <row r="48" spans="1:23" ht="16">
      <c r="A48" s="120" t="s">
        <v>175</v>
      </c>
      <c r="B48" s="121" t="s">
        <v>231</v>
      </c>
      <c r="C48" s="121" t="s">
        <v>86</v>
      </c>
      <c r="D48" s="111" t="s">
        <v>234</v>
      </c>
      <c r="E48" s="112">
        <v>0</v>
      </c>
      <c r="F48" s="123">
        <f t="shared" si="0"/>
        <v>0</v>
      </c>
      <c r="G48" s="112">
        <v>0</v>
      </c>
      <c r="H48" s="123">
        <f t="shared" si="2"/>
        <v>0</v>
      </c>
      <c r="I48" s="115">
        <f t="shared" si="3"/>
        <v>0</v>
      </c>
      <c r="J48" s="124" t="e">
        <f t="shared" si="4"/>
        <v>#REF!</v>
      </c>
      <c r="K48" s="125"/>
      <c r="L48" s="126"/>
      <c r="M48" s="126"/>
      <c r="N48" s="126"/>
      <c r="O48" s="126"/>
      <c r="P48" s="126"/>
      <c r="Q48" s="126"/>
      <c r="R48" s="126"/>
      <c r="S48" s="126"/>
      <c r="T48" s="126"/>
      <c r="U48" s="126"/>
      <c r="V48" s="127"/>
    </row>
    <row r="49" spans="1:22" ht="16">
      <c r="A49" s="128" t="s">
        <v>175</v>
      </c>
      <c r="B49" s="129" t="s">
        <v>231</v>
      </c>
      <c r="C49" s="130" t="s">
        <v>117</v>
      </c>
      <c r="D49" s="131" t="s">
        <v>234</v>
      </c>
      <c r="E49" s="132">
        <v>0</v>
      </c>
      <c r="F49" s="133">
        <f t="shared" si="0"/>
        <v>0</v>
      </c>
      <c r="G49" s="132">
        <v>0</v>
      </c>
      <c r="H49" s="133">
        <f t="shared" si="2"/>
        <v>0</v>
      </c>
      <c r="I49" s="134">
        <f t="shared" si="3"/>
        <v>0</v>
      </c>
      <c r="J49" s="133" t="e">
        <f t="shared" si="4"/>
        <v>#REF!</v>
      </c>
      <c r="K49" s="135"/>
      <c r="L49" s="136"/>
      <c r="M49" s="136"/>
      <c r="N49" s="136"/>
      <c r="O49" s="136"/>
      <c r="P49" s="136"/>
      <c r="Q49" s="136"/>
      <c r="R49" s="136"/>
      <c r="S49" s="136"/>
      <c r="T49" s="136"/>
      <c r="U49" s="136"/>
      <c r="V49" s="137"/>
    </row>
  </sheetData>
  <mergeCells count="7">
    <mergeCell ref="A1:V1"/>
    <mergeCell ref="E3:F3"/>
    <mergeCell ref="G3:H3"/>
    <mergeCell ref="I3:J3"/>
    <mergeCell ref="K3:V3"/>
    <mergeCell ref="A3:A4"/>
    <mergeCell ref="B3:D4"/>
  </mergeCells>
  <phoneticPr fontId="44" type="noConversion"/>
  <conditionalFormatting sqref="I49">
    <cfRule type="duplicateValues" dxfId="2" priority="1"/>
  </conditionalFormatting>
  <conditionalFormatting sqref="K50:K66">
    <cfRule type="duplicateValues" dxfId="1" priority="4"/>
  </conditionalFormatting>
  <conditionalFormatting sqref="K53:K70">
    <cfRule type="duplicateValues" dxfId="0" priority="3"/>
  </conditionalFormatting>
  <pageMargins left="0.75" right="0.75" top="1" bottom="1" header="0.5" footer="0.5"/>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T55"/>
  <sheetViews>
    <sheetView workbookViewId="0">
      <selection activeCell="F15" sqref="F15:H15"/>
    </sheetView>
  </sheetViews>
  <sheetFormatPr baseColWidth="10" defaultColWidth="8" defaultRowHeight="17.25" customHeight="1"/>
  <cols>
    <col min="1" max="1" width="2.6640625" style="30" customWidth="1"/>
    <col min="2" max="2" width="9.33203125" style="30" customWidth="1"/>
    <col min="3" max="3" width="11.6640625" style="30" customWidth="1"/>
    <col min="4" max="4" width="13" style="30" customWidth="1"/>
    <col min="5" max="5" width="15.6640625" style="30" customWidth="1"/>
    <col min="6" max="6" width="4.1640625" style="30" customWidth="1"/>
    <col min="7" max="7" width="7.5" style="30" customWidth="1"/>
    <col min="8" max="8" width="26.1640625" style="30" customWidth="1"/>
    <col min="9" max="9" width="9.83203125" style="30" customWidth="1"/>
    <col min="10" max="10" width="10.33203125" style="30" customWidth="1"/>
    <col min="11" max="11" width="11.5" style="30" customWidth="1"/>
    <col min="12" max="12" width="13.5" style="30" customWidth="1"/>
    <col min="13" max="13" width="9.83203125" style="30" customWidth="1"/>
    <col min="14" max="14" width="10" style="30" customWidth="1"/>
    <col min="15" max="15" width="13.33203125" style="30" customWidth="1"/>
    <col min="16" max="16" width="13.1640625" style="30" customWidth="1"/>
    <col min="17" max="17" width="13.33203125" style="30" customWidth="1"/>
    <col min="18" max="18" width="12.1640625" style="30" customWidth="1"/>
    <col min="19" max="19" width="13.33203125" style="30" customWidth="1"/>
    <col min="20" max="20" width="15.6640625" style="30" bestFit="1" customWidth="1"/>
    <col min="21" max="16384" width="8" style="30"/>
  </cols>
  <sheetData>
    <row r="1" spans="2:20" ht="16">
      <c r="B1" s="262"/>
      <c r="C1" s="262"/>
      <c r="D1" s="262"/>
      <c r="E1" s="262"/>
      <c r="F1" s="262"/>
      <c r="G1" s="262"/>
      <c r="H1" s="262"/>
      <c r="I1" s="262"/>
      <c r="J1" s="262"/>
      <c r="K1" s="262"/>
      <c r="L1" s="262"/>
      <c r="M1" s="262"/>
      <c r="N1" s="262"/>
      <c r="O1" s="262"/>
      <c r="P1" s="262"/>
      <c r="Q1" s="262"/>
      <c r="R1" s="262"/>
    </row>
    <row r="2" spans="2:20" ht="21" customHeight="1">
      <c r="B2" s="263" t="s">
        <v>238</v>
      </c>
      <c r="C2" s="263"/>
      <c r="D2" s="263"/>
      <c r="E2" s="263"/>
      <c r="F2" s="263"/>
      <c r="G2" s="263"/>
      <c r="H2" s="263"/>
      <c r="I2" s="263"/>
      <c r="J2" s="263"/>
      <c r="K2" s="263"/>
      <c r="L2" s="263"/>
      <c r="M2" s="263"/>
      <c r="N2" s="263"/>
      <c r="O2" s="263"/>
      <c r="P2" s="263"/>
      <c r="Q2" s="263"/>
      <c r="R2" s="263"/>
    </row>
    <row r="3" spans="2:20" ht="21" customHeight="1">
      <c r="B3" s="31"/>
      <c r="C3" s="32"/>
      <c r="D3" s="33"/>
      <c r="E3" s="33"/>
      <c r="F3" s="33"/>
      <c r="G3" s="33"/>
      <c r="H3" s="33"/>
      <c r="I3" s="33"/>
      <c r="J3" s="33"/>
      <c r="K3" s="33"/>
      <c r="L3" s="33"/>
      <c r="M3" s="33"/>
      <c r="N3" s="33"/>
      <c r="O3" s="33"/>
      <c r="P3" s="33"/>
      <c r="Q3" s="33"/>
      <c r="R3" s="33"/>
    </row>
    <row r="4" spans="2:20" ht="23.25" customHeight="1">
      <c r="B4" s="264" t="s">
        <v>239</v>
      </c>
      <c r="C4" s="264"/>
      <c r="D4" s="33"/>
      <c r="E4" s="33"/>
      <c r="F4" s="33"/>
      <c r="G4" s="33"/>
      <c r="H4" s="33"/>
      <c r="I4" s="33"/>
      <c r="J4" s="33"/>
      <c r="K4" s="33"/>
      <c r="L4" s="33"/>
      <c r="M4" s="33"/>
      <c r="O4" s="33"/>
      <c r="P4" s="33"/>
      <c r="Q4" s="34"/>
      <c r="S4" s="35" t="s">
        <v>240</v>
      </c>
    </row>
    <row r="5" spans="2:20" ht="16">
      <c r="B5" s="258" t="s">
        <v>215</v>
      </c>
      <c r="C5" s="235" t="s">
        <v>241</v>
      </c>
      <c r="D5" s="235" t="s">
        <v>242</v>
      </c>
      <c r="E5" s="235" t="s">
        <v>243</v>
      </c>
      <c r="F5" s="235" t="s">
        <v>244</v>
      </c>
      <c r="G5" s="235"/>
      <c r="H5" s="235"/>
      <c r="I5" s="235" t="s">
        <v>245</v>
      </c>
      <c r="J5" s="235" t="s">
        <v>246</v>
      </c>
      <c r="K5" s="235" t="s">
        <v>247</v>
      </c>
      <c r="L5" s="235" t="s">
        <v>248</v>
      </c>
      <c r="M5" s="235" t="s">
        <v>249</v>
      </c>
      <c r="N5" s="256" t="s">
        <v>250</v>
      </c>
      <c r="O5" s="256" t="s">
        <v>251</v>
      </c>
      <c r="P5" s="256"/>
      <c r="Q5" s="256"/>
      <c r="R5" s="256"/>
      <c r="S5" s="257"/>
      <c r="T5" s="30" t="s">
        <v>252</v>
      </c>
    </row>
    <row r="6" spans="2:20" ht="17">
      <c r="B6" s="259"/>
      <c r="C6" s="236"/>
      <c r="D6" s="236"/>
      <c r="E6" s="236"/>
      <c r="F6" s="236"/>
      <c r="G6" s="236"/>
      <c r="H6" s="236"/>
      <c r="I6" s="236"/>
      <c r="J6" s="236"/>
      <c r="K6" s="236"/>
      <c r="L6" s="236"/>
      <c r="M6" s="236"/>
      <c r="N6" s="260"/>
      <c r="O6" s="36" t="s">
        <v>253</v>
      </c>
      <c r="P6" s="36" t="s">
        <v>254</v>
      </c>
      <c r="Q6" s="36" t="s">
        <v>255</v>
      </c>
      <c r="R6" s="36" t="s">
        <v>256</v>
      </c>
      <c r="S6" s="37" t="s">
        <v>174</v>
      </c>
    </row>
    <row r="7" spans="2:20" ht="16">
      <c r="B7" s="38">
        <v>1</v>
      </c>
      <c r="C7" s="39" t="s">
        <v>175</v>
      </c>
      <c r="D7" s="39" t="s">
        <v>257</v>
      </c>
      <c r="E7" s="39" t="s">
        <v>258</v>
      </c>
      <c r="F7" s="252" t="s">
        <v>259</v>
      </c>
      <c r="G7" s="252"/>
      <c r="H7" s="252"/>
      <c r="I7" s="39" t="s">
        <v>260</v>
      </c>
      <c r="J7" s="39">
        <v>17</v>
      </c>
      <c r="K7" s="39">
        <v>3500</v>
      </c>
      <c r="L7" s="40">
        <f t="shared" ref="L7:L17" si="0">J7*K7</f>
        <v>59500</v>
      </c>
      <c r="M7" s="39"/>
      <c r="N7" s="41"/>
      <c r="O7" s="42">
        <f>6*K7</f>
        <v>21000</v>
      </c>
      <c r="P7" s="42">
        <f>5*K7</f>
        <v>17500</v>
      </c>
      <c r="Q7" s="42">
        <f>4*K7</f>
        <v>14000</v>
      </c>
      <c r="R7" s="42"/>
      <c r="S7" s="43">
        <f t="shared" ref="S7:S17" si="1">SUM(O7:R7)</f>
        <v>52500</v>
      </c>
    </row>
    <row r="8" spans="2:20" ht="16">
      <c r="B8" s="38">
        <v>2</v>
      </c>
      <c r="C8" s="39" t="s">
        <v>175</v>
      </c>
      <c r="D8" s="39" t="s">
        <v>257</v>
      </c>
      <c r="E8" s="39" t="s">
        <v>261</v>
      </c>
      <c r="F8" s="252" t="s">
        <v>262</v>
      </c>
      <c r="G8" s="252"/>
      <c r="H8" s="252"/>
      <c r="I8" s="39" t="s">
        <v>260</v>
      </c>
      <c r="J8" s="39">
        <v>12</v>
      </c>
      <c r="K8" s="39">
        <v>4000</v>
      </c>
      <c r="L8" s="40">
        <f t="shared" si="0"/>
        <v>48000</v>
      </c>
      <c r="M8" s="39"/>
      <c r="N8" s="41"/>
      <c r="O8" s="42">
        <v>20000</v>
      </c>
      <c r="P8" s="42">
        <v>12000</v>
      </c>
      <c r="Q8" s="42">
        <v>12000</v>
      </c>
      <c r="R8" s="42">
        <v>4000</v>
      </c>
      <c r="S8" s="43">
        <f t="shared" si="1"/>
        <v>48000</v>
      </c>
    </row>
    <row r="9" spans="2:20" ht="16">
      <c r="B9" s="38">
        <v>3</v>
      </c>
      <c r="C9" s="39" t="s">
        <v>175</v>
      </c>
      <c r="D9" s="39" t="s">
        <v>257</v>
      </c>
      <c r="E9" s="39" t="s">
        <v>258</v>
      </c>
      <c r="F9" s="261" t="s">
        <v>263</v>
      </c>
      <c r="G9" s="261"/>
      <c r="H9" s="261"/>
      <c r="I9" s="39"/>
      <c r="J9" s="39"/>
      <c r="K9" s="39"/>
      <c r="L9" s="40">
        <f t="shared" si="0"/>
        <v>0</v>
      </c>
      <c r="M9" s="39"/>
      <c r="N9" s="41"/>
      <c r="O9" s="42"/>
      <c r="P9" s="42"/>
      <c r="Q9" s="42"/>
      <c r="R9" s="42"/>
      <c r="S9" s="43">
        <f t="shared" si="1"/>
        <v>0</v>
      </c>
    </row>
    <row r="10" spans="2:20" ht="16">
      <c r="B10" s="38">
        <v>4</v>
      </c>
      <c r="C10" s="39" t="s">
        <v>175</v>
      </c>
      <c r="D10" s="39" t="s">
        <v>257</v>
      </c>
      <c r="E10" s="39" t="s">
        <v>261</v>
      </c>
      <c r="F10" s="261" t="s">
        <v>264</v>
      </c>
      <c r="G10" s="261"/>
      <c r="H10" s="261"/>
      <c r="I10" s="39"/>
      <c r="J10" s="39"/>
      <c r="K10" s="39"/>
      <c r="L10" s="40">
        <f t="shared" si="0"/>
        <v>0</v>
      </c>
      <c r="M10" s="39"/>
      <c r="N10" s="41"/>
      <c r="O10" s="42"/>
      <c r="P10" s="42"/>
      <c r="Q10" s="42"/>
      <c r="R10" s="42"/>
      <c r="S10" s="43">
        <f t="shared" si="1"/>
        <v>0</v>
      </c>
    </row>
    <row r="11" spans="2:20" ht="16">
      <c r="B11" s="38">
        <v>5</v>
      </c>
      <c r="C11" s="39" t="s">
        <v>175</v>
      </c>
      <c r="D11" s="39"/>
      <c r="E11" s="39" t="s">
        <v>265</v>
      </c>
      <c r="F11" s="261" t="s">
        <v>266</v>
      </c>
      <c r="G11" s="261"/>
      <c r="H11" s="261"/>
      <c r="I11" s="39"/>
      <c r="J11" s="39">
        <v>1</v>
      </c>
      <c r="K11" s="39">
        <v>3000000</v>
      </c>
      <c r="L11" s="40">
        <f t="shared" si="0"/>
        <v>3000000</v>
      </c>
      <c r="M11" s="39"/>
      <c r="N11" s="41"/>
      <c r="O11" s="42">
        <v>2000000</v>
      </c>
      <c r="P11" s="42">
        <v>1000000</v>
      </c>
      <c r="Q11" s="42"/>
      <c r="R11" s="42"/>
      <c r="S11" s="43">
        <f t="shared" si="1"/>
        <v>3000000</v>
      </c>
    </row>
    <row r="12" spans="2:20" ht="16">
      <c r="B12" s="38">
        <v>6</v>
      </c>
      <c r="C12" s="39" t="s">
        <v>175</v>
      </c>
      <c r="D12" s="39"/>
      <c r="E12" s="39" t="s">
        <v>267</v>
      </c>
      <c r="F12" s="252" t="s">
        <v>268</v>
      </c>
      <c r="G12" s="252"/>
      <c r="H12" s="252"/>
      <c r="I12" s="39"/>
      <c r="J12" s="39">
        <v>1</v>
      </c>
      <c r="K12" s="39">
        <v>2480000</v>
      </c>
      <c r="L12" s="40">
        <f t="shared" si="0"/>
        <v>2480000</v>
      </c>
      <c r="M12" s="39"/>
      <c r="N12" s="41"/>
      <c r="O12" s="42">
        <v>500000</v>
      </c>
      <c r="P12" s="42">
        <v>800000</v>
      </c>
      <c r="Q12" s="42">
        <v>800000</v>
      </c>
      <c r="R12" s="42">
        <v>380000</v>
      </c>
      <c r="S12" s="43">
        <f t="shared" si="1"/>
        <v>2480000</v>
      </c>
    </row>
    <row r="13" spans="2:20" ht="16">
      <c r="B13" s="38">
        <v>7</v>
      </c>
      <c r="C13" s="39"/>
      <c r="D13" s="39"/>
      <c r="E13" s="39"/>
      <c r="F13" s="252"/>
      <c r="G13" s="252"/>
      <c r="H13" s="252"/>
      <c r="I13" s="39"/>
      <c r="J13" s="39"/>
      <c r="K13" s="39"/>
      <c r="L13" s="40">
        <f t="shared" si="0"/>
        <v>0</v>
      </c>
      <c r="M13" s="39"/>
      <c r="N13" s="41"/>
      <c r="O13" s="42"/>
      <c r="P13" s="42"/>
      <c r="Q13" s="42"/>
      <c r="R13" s="42"/>
      <c r="S13" s="43">
        <f t="shared" si="1"/>
        <v>0</v>
      </c>
    </row>
    <row r="14" spans="2:20" ht="16">
      <c r="B14" s="38">
        <v>8</v>
      </c>
      <c r="C14" s="39"/>
      <c r="D14" s="39"/>
      <c r="E14" s="39"/>
      <c r="F14" s="252"/>
      <c r="G14" s="252"/>
      <c r="H14" s="252"/>
      <c r="I14" s="39"/>
      <c r="J14" s="39"/>
      <c r="K14" s="39"/>
      <c r="L14" s="40">
        <f t="shared" si="0"/>
        <v>0</v>
      </c>
      <c r="M14" s="39"/>
      <c r="N14" s="41"/>
      <c r="O14" s="42"/>
      <c r="P14" s="42"/>
      <c r="Q14" s="42"/>
      <c r="R14" s="42"/>
      <c r="S14" s="43">
        <f t="shared" si="1"/>
        <v>0</v>
      </c>
    </row>
    <row r="15" spans="2:20" ht="16">
      <c r="B15" s="38">
        <v>9</v>
      </c>
      <c r="C15" s="39"/>
      <c r="D15" s="39"/>
      <c r="E15" s="39"/>
      <c r="F15" s="252"/>
      <c r="G15" s="252"/>
      <c r="H15" s="252"/>
      <c r="I15" s="39"/>
      <c r="J15" s="39"/>
      <c r="K15" s="39"/>
      <c r="L15" s="40">
        <f t="shared" si="0"/>
        <v>0</v>
      </c>
      <c r="M15" s="39"/>
      <c r="N15" s="41"/>
      <c r="O15" s="42"/>
      <c r="P15" s="42"/>
      <c r="Q15" s="42"/>
      <c r="R15" s="42"/>
      <c r="S15" s="43">
        <f t="shared" si="1"/>
        <v>0</v>
      </c>
    </row>
    <row r="16" spans="2:20" ht="16">
      <c r="B16" s="38">
        <v>10</v>
      </c>
      <c r="C16" s="39"/>
      <c r="D16" s="39"/>
      <c r="E16" s="39"/>
      <c r="F16" s="252"/>
      <c r="G16" s="252"/>
      <c r="H16" s="252"/>
      <c r="I16" s="39"/>
      <c r="J16" s="39"/>
      <c r="K16" s="39"/>
      <c r="L16" s="40">
        <f t="shared" si="0"/>
        <v>0</v>
      </c>
      <c r="M16" s="39"/>
      <c r="N16" s="41"/>
      <c r="O16" s="42"/>
      <c r="P16" s="42"/>
      <c r="Q16" s="42"/>
      <c r="R16" s="42"/>
      <c r="S16" s="43">
        <f t="shared" si="1"/>
        <v>0</v>
      </c>
    </row>
    <row r="17" spans="2:19" ht="16">
      <c r="B17" s="44" t="s">
        <v>269</v>
      </c>
      <c r="C17" s="45"/>
      <c r="D17" s="45"/>
      <c r="E17" s="45"/>
      <c r="F17" s="246"/>
      <c r="G17" s="246"/>
      <c r="H17" s="246"/>
      <c r="I17" s="45"/>
      <c r="J17" s="45"/>
      <c r="K17" s="45"/>
      <c r="L17" s="40">
        <f t="shared" si="0"/>
        <v>0</v>
      </c>
      <c r="M17" s="45"/>
      <c r="N17" s="41"/>
      <c r="O17" s="42"/>
      <c r="P17" s="42"/>
      <c r="Q17" s="42"/>
      <c r="R17" s="42"/>
      <c r="S17" s="43">
        <f t="shared" si="1"/>
        <v>0</v>
      </c>
    </row>
    <row r="18" spans="2:19" ht="16">
      <c r="B18" s="254" t="s">
        <v>270</v>
      </c>
      <c r="C18" s="253"/>
      <c r="D18" s="253"/>
      <c r="E18" s="253"/>
      <c r="F18" s="253"/>
      <c r="G18" s="253"/>
      <c r="H18" s="253"/>
      <c r="I18" s="47"/>
      <c r="J18" s="47"/>
      <c r="K18" s="48"/>
      <c r="L18" s="49">
        <f t="shared" ref="L18:S18" si="2">SUM(L7:L17)</f>
        <v>5587500</v>
      </c>
      <c r="M18" s="48"/>
      <c r="N18" s="49">
        <f t="shared" si="2"/>
        <v>0</v>
      </c>
      <c r="O18" s="49">
        <f t="shared" si="2"/>
        <v>2541000</v>
      </c>
      <c r="P18" s="49">
        <f t="shared" si="2"/>
        <v>1829500</v>
      </c>
      <c r="Q18" s="49">
        <f t="shared" si="2"/>
        <v>826000</v>
      </c>
      <c r="R18" s="49">
        <f t="shared" si="2"/>
        <v>384000</v>
      </c>
      <c r="S18" s="50">
        <f t="shared" si="2"/>
        <v>5580500</v>
      </c>
    </row>
    <row r="20" spans="2:19" ht="16">
      <c r="B20" s="255"/>
      <c r="C20" s="255"/>
      <c r="Q20" s="34"/>
    </row>
    <row r="21" spans="2:19" ht="16">
      <c r="B21" s="29" t="s">
        <v>271</v>
      </c>
      <c r="C21" s="29"/>
      <c r="Q21" s="34"/>
      <c r="S21" s="35" t="s">
        <v>240</v>
      </c>
    </row>
    <row r="22" spans="2:19" ht="16">
      <c r="B22" s="258" t="s">
        <v>215</v>
      </c>
      <c r="C22" s="235" t="s">
        <v>241</v>
      </c>
      <c r="D22" s="235" t="s">
        <v>242</v>
      </c>
      <c r="E22" s="235" t="s">
        <v>243</v>
      </c>
      <c r="F22" s="235" t="s">
        <v>244</v>
      </c>
      <c r="G22" s="235"/>
      <c r="H22" s="235"/>
      <c r="I22" s="235" t="s">
        <v>245</v>
      </c>
      <c r="J22" s="235" t="s">
        <v>246</v>
      </c>
      <c r="K22" s="235" t="s">
        <v>247</v>
      </c>
      <c r="L22" s="235" t="s">
        <v>248</v>
      </c>
      <c r="M22" s="235" t="s">
        <v>249</v>
      </c>
      <c r="N22" s="256" t="s">
        <v>272</v>
      </c>
      <c r="O22" s="256" t="s">
        <v>251</v>
      </c>
      <c r="P22" s="256"/>
      <c r="Q22" s="256"/>
      <c r="R22" s="256"/>
      <c r="S22" s="257"/>
    </row>
    <row r="23" spans="2:19" ht="17">
      <c r="B23" s="259"/>
      <c r="C23" s="236"/>
      <c r="D23" s="236"/>
      <c r="E23" s="236"/>
      <c r="F23" s="236"/>
      <c r="G23" s="236"/>
      <c r="H23" s="236"/>
      <c r="I23" s="236"/>
      <c r="J23" s="236"/>
      <c r="K23" s="236"/>
      <c r="L23" s="236"/>
      <c r="M23" s="236"/>
      <c r="N23" s="260"/>
      <c r="O23" s="36" t="s">
        <v>253</v>
      </c>
      <c r="P23" s="36" t="s">
        <v>254</v>
      </c>
      <c r="Q23" s="36" t="s">
        <v>255</v>
      </c>
      <c r="R23" s="36" t="s">
        <v>256</v>
      </c>
      <c r="S23" s="37" t="s">
        <v>174</v>
      </c>
    </row>
    <row r="24" spans="2:19" ht="16">
      <c r="B24" s="38">
        <v>1</v>
      </c>
      <c r="C24" s="39"/>
      <c r="D24" s="39"/>
      <c r="E24" s="39"/>
      <c r="F24" s="252"/>
      <c r="G24" s="252"/>
      <c r="H24" s="252"/>
      <c r="I24" s="39"/>
      <c r="J24" s="39"/>
      <c r="K24" s="39"/>
      <c r="L24" s="51">
        <f t="shared" ref="L24:L34" si="3">J24*K24</f>
        <v>0</v>
      </c>
      <c r="M24" s="39"/>
      <c r="N24" s="41"/>
      <c r="O24" s="52"/>
      <c r="P24" s="52"/>
      <c r="Q24" s="52"/>
      <c r="R24" s="52"/>
      <c r="S24" s="53">
        <f t="shared" ref="S24:S34" si="4">SUM(O24:R24)</f>
        <v>0</v>
      </c>
    </row>
    <row r="25" spans="2:19" ht="16">
      <c r="B25" s="38">
        <v>2</v>
      </c>
      <c r="C25" s="39"/>
      <c r="D25" s="39"/>
      <c r="E25" s="39"/>
      <c r="F25" s="252"/>
      <c r="G25" s="252"/>
      <c r="H25" s="252"/>
      <c r="I25" s="39"/>
      <c r="J25" s="39"/>
      <c r="K25" s="39"/>
      <c r="L25" s="51">
        <f t="shared" si="3"/>
        <v>0</v>
      </c>
      <c r="M25" s="39"/>
      <c r="N25" s="41"/>
      <c r="O25" s="52"/>
      <c r="P25" s="52"/>
      <c r="Q25" s="52"/>
      <c r="R25" s="52"/>
      <c r="S25" s="53">
        <f t="shared" si="4"/>
        <v>0</v>
      </c>
    </row>
    <row r="26" spans="2:19" ht="16">
      <c r="B26" s="38">
        <v>3</v>
      </c>
      <c r="C26" s="39"/>
      <c r="D26" s="39"/>
      <c r="E26" s="39"/>
      <c r="F26" s="252"/>
      <c r="G26" s="252"/>
      <c r="H26" s="252"/>
      <c r="I26" s="39"/>
      <c r="J26" s="39"/>
      <c r="K26" s="39"/>
      <c r="L26" s="51">
        <f t="shared" si="3"/>
        <v>0</v>
      </c>
      <c r="M26" s="39"/>
      <c r="N26" s="41"/>
      <c r="O26" s="52"/>
      <c r="P26" s="52"/>
      <c r="Q26" s="52"/>
      <c r="R26" s="52"/>
      <c r="S26" s="53">
        <f t="shared" si="4"/>
        <v>0</v>
      </c>
    </row>
    <row r="27" spans="2:19" ht="16">
      <c r="B27" s="38">
        <v>4</v>
      </c>
      <c r="C27" s="39"/>
      <c r="D27" s="39"/>
      <c r="E27" s="39"/>
      <c r="F27" s="252"/>
      <c r="G27" s="252"/>
      <c r="H27" s="252"/>
      <c r="I27" s="39"/>
      <c r="J27" s="39"/>
      <c r="K27" s="39"/>
      <c r="L27" s="51">
        <f t="shared" si="3"/>
        <v>0</v>
      </c>
      <c r="M27" s="39"/>
      <c r="N27" s="41"/>
      <c r="O27" s="52"/>
      <c r="P27" s="52"/>
      <c r="Q27" s="52"/>
      <c r="R27" s="52"/>
      <c r="S27" s="53">
        <f t="shared" si="4"/>
        <v>0</v>
      </c>
    </row>
    <row r="28" spans="2:19" ht="16">
      <c r="B28" s="38">
        <v>5</v>
      </c>
      <c r="C28" s="39"/>
      <c r="D28" s="39"/>
      <c r="E28" s="39"/>
      <c r="F28" s="252"/>
      <c r="G28" s="252"/>
      <c r="H28" s="252"/>
      <c r="I28" s="39"/>
      <c r="J28" s="39"/>
      <c r="K28" s="39"/>
      <c r="L28" s="51">
        <f t="shared" si="3"/>
        <v>0</v>
      </c>
      <c r="M28" s="39"/>
      <c r="N28" s="41"/>
      <c r="O28" s="52"/>
      <c r="P28" s="52"/>
      <c r="Q28" s="52"/>
      <c r="R28" s="52"/>
      <c r="S28" s="53">
        <f t="shared" si="4"/>
        <v>0</v>
      </c>
    </row>
    <row r="29" spans="2:19" ht="16">
      <c r="B29" s="38">
        <v>6</v>
      </c>
      <c r="C29" s="39"/>
      <c r="D29" s="39"/>
      <c r="E29" s="39"/>
      <c r="F29" s="252"/>
      <c r="G29" s="252"/>
      <c r="H29" s="252"/>
      <c r="I29" s="39"/>
      <c r="J29" s="39"/>
      <c r="K29" s="39"/>
      <c r="L29" s="51">
        <f t="shared" si="3"/>
        <v>0</v>
      </c>
      <c r="M29" s="39"/>
      <c r="N29" s="41"/>
      <c r="O29" s="52"/>
      <c r="P29" s="52"/>
      <c r="Q29" s="52"/>
      <c r="R29" s="52"/>
      <c r="S29" s="53">
        <f t="shared" si="4"/>
        <v>0</v>
      </c>
    </row>
    <row r="30" spans="2:19" ht="16">
      <c r="B30" s="38">
        <v>7</v>
      </c>
      <c r="C30" s="39"/>
      <c r="D30" s="39"/>
      <c r="E30" s="39"/>
      <c r="F30" s="252"/>
      <c r="G30" s="252"/>
      <c r="H30" s="252"/>
      <c r="I30" s="39"/>
      <c r="J30" s="39"/>
      <c r="K30" s="39"/>
      <c r="L30" s="51">
        <f t="shared" si="3"/>
        <v>0</v>
      </c>
      <c r="M30" s="39"/>
      <c r="N30" s="41"/>
      <c r="O30" s="52"/>
      <c r="P30" s="52"/>
      <c r="Q30" s="52"/>
      <c r="R30" s="52"/>
      <c r="S30" s="53">
        <f t="shared" si="4"/>
        <v>0</v>
      </c>
    </row>
    <row r="31" spans="2:19" ht="16">
      <c r="B31" s="38">
        <v>8</v>
      </c>
      <c r="C31" s="39"/>
      <c r="D31" s="39"/>
      <c r="E31" s="39"/>
      <c r="F31" s="252"/>
      <c r="G31" s="252"/>
      <c r="H31" s="252"/>
      <c r="I31" s="39"/>
      <c r="J31" s="39"/>
      <c r="K31" s="39"/>
      <c r="L31" s="51">
        <f t="shared" si="3"/>
        <v>0</v>
      </c>
      <c r="M31" s="39"/>
      <c r="N31" s="41"/>
      <c r="O31" s="52"/>
      <c r="P31" s="52"/>
      <c r="Q31" s="52"/>
      <c r="R31" s="52"/>
      <c r="S31" s="53">
        <f t="shared" si="4"/>
        <v>0</v>
      </c>
    </row>
    <row r="32" spans="2:19" ht="16">
      <c r="B32" s="38">
        <v>9</v>
      </c>
      <c r="C32" s="39"/>
      <c r="D32" s="39"/>
      <c r="E32" s="39"/>
      <c r="F32" s="252"/>
      <c r="G32" s="252"/>
      <c r="H32" s="252"/>
      <c r="I32" s="39"/>
      <c r="J32" s="39"/>
      <c r="K32" s="39"/>
      <c r="L32" s="51">
        <f t="shared" si="3"/>
        <v>0</v>
      </c>
      <c r="M32" s="39"/>
      <c r="N32" s="41"/>
      <c r="O32" s="52"/>
      <c r="P32" s="52"/>
      <c r="Q32" s="52"/>
      <c r="R32" s="52"/>
      <c r="S32" s="53">
        <f t="shared" si="4"/>
        <v>0</v>
      </c>
    </row>
    <row r="33" spans="2:19" ht="16">
      <c r="B33" s="38">
        <v>10</v>
      </c>
      <c r="C33" s="39"/>
      <c r="D33" s="39"/>
      <c r="E33" s="39"/>
      <c r="F33" s="252"/>
      <c r="G33" s="252"/>
      <c r="H33" s="252"/>
      <c r="I33" s="39"/>
      <c r="J33" s="39"/>
      <c r="K33" s="39"/>
      <c r="L33" s="51">
        <f t="shared" si="3"/>
        <v>0</v>
      </c>
      <c r="M33" s="39"/>
      <c r="N33" s="41"/>
      <c r="O33" s="52"/>
      <c r="P33" s="52"/>
      <c r="Q33" s="52"/>
      <c r="R33" s="52"/>
      <c r="S33" s="53">
        <f t="shared" si="4"/>
        <v>0</v>
      </c>
    </row>
    <row r="34" spans="2:19" ht="16">
      <c r="B34" s="44" t="s">
        <v>269</v>
      </c>
      <c r="C34" s="45"/>
      <c r="D34" s="45"/>
      <c r="E34" s="45"/>
      <c r="F34" s="246"/>
      <c r="G34" s="246"/>
      <c r="H34" s="246"/>
      <c r="I34" s="45"/>
      <c r="J34" s="45"/>
      <c r="K34" s="45"/>
      <c r="L34" s="51">
        <f t="shared" si="3"/>
        <v>0</v>
      </c>
      <c r="M34" s="45"/>
      <c r="N34" s="41"/>
      <c r="O34" s="52"/>
      <c r="P34" s="52"/>
      <c r="Q34" s="52"/>
      <c r="R34" s="52"/>
      <c r="S34" s="53">
        <f t="shared" si="4"/>
        <v>0</v>
      </c>
    </row>
    <row r="35" spans="2:19" ht="16">
      <c r="B35" s="46" t="s">
        <v>273</v>
      </c>
      <c r="C35" s="47"/>
      <c r="D35" s="47"/>
      <c r="E35" s="47"/>
      <c r="F35" s="253"/>
      <c r="G35" s="253"/>
      <c r="H35" s="253"/>
      <c r="I35" s="47"/>
      <c r="J35" s="47"/>
      <c r="K35" s="47"/>
      <c r="L35" s="49">
        <f t="shared" ref="L35:S35" si="5">SUM(L24:L34)</f>
        <v>0</v>
      </c>
      <c r="M35" s="47"/>
      <c r="N35" s="54">
        <f>SUM(N24:N33)</f>
        <v>0</v>
      </c>
      <c r="O35" s="48">
        <f t="shared" si="5"/>
        <v>0</v>
      </c>
      <c r="P35" s="48">
        <f t="shared" si="5"/>
        <v>0</v>
      </c>
      <c r="Q35" s="48">
        <f t="shared" si="5"/>
        <v>0</v>
      </c>
      <c r="R35" s="48">
        <f t="shared" si="5"/>
        <v>0</v>
      </c>
      <c r="S35" s="55">
        <f t="shared" si="5"/>
        <v>0</v>
      </c>
    </row>
    <row r="36" spans="2:19" ht="16">
      <c r="B36" s="56"/>
      <c r="F36" s="56"/>
      <c r="G36" s="56"/>
      <c r="H36" s="56"/>
    </row>
    <row r="37" spans="2:19" ht="16">
      <c r="B37" s="56"/>
      <c r="F37" s="56"/>
      <c r="G37" s="56"/>
      <c r="H37" s="56"/>
    </row>
    <row r="38" spans="2:19" ht="16">
      <c r="B38" s="29" t="s">
        <v>274</v>
      </c>
      <c r="F38" s="56"/>
      <c r="G38" s="56"/>
      <c r="H38" s="56"/>
      <c r="Q38" s="34" t="s">
        <v>240</v>
      </c>
    </row>
    <row r="39" spans="2:19" ht="17.25" customHeight="1">
      <c r="B39" s="233" t="s">
        <v>215</v>
      </c>
      <c r="C39" s="225" t="s">
        <v>275</v>
      </c>
      <c r="D39" s="226"/>
      <c r="E39" s="227"/>
      <c r="F39" s="231" t="s">
        <v>276</v>
      </c>
      <c r="G39" s="231"/>
      <c r="H39" s="231" t="s">
        <v>277</v>
      </c>
      <c r="I39" s="231"/>
      <c r="J39" s="231" t="s">
        <v>278</v>
      </c>
      <c r="K39" s="231"/>
      <c r="L39" s="249" t="s">
        <v>279</v>
      </c>
      <c r="M39" s="250"/>
      <c r="N39" s="250"/>
      <c r="O39" s="250"/>
      <c r="P39" s="251"/>
      <c r="Q39" s="221" t="s">
        <v>280</v>
      </c>
      <c r="R39" s="223" t="s">
        <v>281</v>
      </c>
    </row>
    <row r="40" spans="2:19" ht="17.25" customHeight="1">
      <c r="B40" s="234"/>
      <c r="C40" s="228"/>
      <c r="D40" s="229"/>
      <c r="E40" s="230"/>
      <c r="F40" s="232"/>
      <c r="G40" s="232"/>
      <c r="H40" s="232"/>
      <c r="I40" s="232"/>
      <c r="J40" s="232"/>
      <c r="K40" s="232"/>
      <c r="L40" s="57" t="s">
        <v>253</v>
      </c>
      <c r="M40" s="57" t="s">
        <v>254</v>
      </c>
      <c r="N40" s="57" t="s">
        <v>255</v>
      </c>
      <c r="O40" s="57" t="s">
        <v>256</v>
      </c>
      <c r="P40" s="57" t="s">
        <v>273</v>
      </c>
      <c r="Q40" s="222"/>
      <c r="R40" s="224"/>
    </row>
    <row r="41" spans="2:19" ht="17.25" customHeight="1">
      <c r="B41" s="38">
        <v>1</v>
      </c>
      <c r="C41" s="243"/>
      <c r="D41" s="244"/>
      <c r="E41" s="245"/>
      <c r="F41" s="243"/>
      <c r="G41" s="245"/>
      <c r="H41" s="243"/>
      <c r="I41" s="245"/>
      <c r="J41" s="243"/>
      <c r="K41" s="245"/>
      <c r="L41" s="52"/>
      <c r="M41" s="52"/>
      <c r="N41" s="52"/>
      <c r="O41" s="52"/>
      <c r="P41" s="60">
        <f t="shared" ref="P41:P47" si="6">SUM(L41:O41)</f>
        <v>0</v>
      </c>
      <c r="Q41" s="61" t="s">
        <v>282</v>
      </c>
      <c r="R41" s="62"/>
    </row>
    <row r="42" spans="2:19" ht="17.25" customHeight="1">
      <c r="B42" s="38">
        <v>2</v>
      </c>
      <c r="C42" s="243"/>
      <c r="D42" s="244"/>
      <c r="E42" s="245"/>
      <c r="F42" s="58"/>
      <c r="G42" s="59"/>
      <c r="H42" s="58"/>
      <c r="I42" s="59"/>
      <c r="J42" s="58"/>
      <c r="K42" s="59"/>
      <c r="L42" s="52"/>
      <c r="M42" s="52"/>
      <c r="N42" s="52"/>
      <c r="O42" s="52"/>
      <c r="P42" s="60">
        <f t="shared" si="6"/>
        <v>0</v>
      </c>
      <c r="Q42" s="61"/>
      <c r="R42" s="62"/>
    </row>
    <row r="43" spans="2:19" ht="17.25" customHeight="1">
      <c r="B43" s="38">
        <v>3</v>
      </c>
      <c r="C43" s="243"/>
      <c r="D43" s="244"/>
      <c r="E43" s="245"/>
      <c r="F43" s="58"/>
      <c r="G43" s="59"/>
      <c r="H43" s="58"/>
      <c r="I43" s="59"/>
      <c r="J43" s="58"/>
      <c r="K43" s="59"/>
      <c r="L43" s="52"/>
      <c r="M43" s="52"/>
      <c r="N43" s="52"/>
      <c r="O43" s="52"/>
      <c r="P43" s="60">
        <f t="shared" si="6"/>
        <v>0</v>
      </c>
      <c r="Q43" s="61"/>
      <c r="R43" s="62"/>
    </row>
    <row r="44" spans="2:19" ht="17.25" customHeight="1">
      <c r="B44" s="38">
        <v>4</v>
      </c>
      <c r="C44" s="243"/>
      <c r="D44" s="244"/>
      <c r="E44" s="245"/>
      <c r="F44" s="243"/>
      <c r="G44" s="245"/>
      <c r="H44" s="243"/>
      <c r="I44" s="245"/>
      <c r="J44" s="243"/>
      <c r="K44" s="245"/>
      <c r="L44" s="52"/>
      <c r="M44" s="52"/>
      <c r="N44" s="52"/>
      <c r="O44" s="52"/>
      <c r="P44" s="60">
        <f t="shared" si="6"/>
        <v>0</v>
      </c>
      <c r="Q44" s="61"/>
      <c r="R44" s="62"/>
    </row>
    <row r="45" spans="2:19" ht="17.25" customHeight="1">
      <c r="B45" s="38">
        <v>5</v>
      </c>
      <c r="C45" s="243"/>
      <c r="D45" s="244"/>
      <c r="E45" s="245"/>
      <c r="F45" s="243"/>
      <c r="G45" s="245"/>
      <c r="H45" s="243"/>
      <c r="I45" s="245"/>
      <c r="J45" s="243"/>
      <c r="K45" s="245"/>
      <c r="L45" s="52"/>
      <c r="M45" s="52"/>
      <c r="N45" s="52"/>
      <c r="O45" s="52"/>
      <c r="P45" s="60">
        <f t="shared" si="6"/>
        <v>0</v>
      </c>
      <c r="Q45" s="61"/>
      <c r="R45" s="62"/>
    </row>
    <row r="46" spans="2:19" ht="17.25" customHeight="1">
      <c r="B46" s="38">
        <v>6</v>
      </c>
      <c r="C46" s="243"/>
      <c r="D46" s="244"/>
      <c r="E46" s="245"/>
      <c r="F46" s="243"/>
      <c r="G46" s="245"/>
      <c r="H46" s="243"/>
      <c r="I46" s="245"/>
      <c r="J46" s="243"/>
      <c r="K46" s="245"/>
      <c r="L46" s="52"/>
      <c r="M46" s="52"/>
      <c r="N46" s="52"/>
      <c r="O46" s="52"/>
      <c r="P46" s="60">
        <f t="shared" si="6"/>
        <v>0</v>
      </c>
      <c r="Q46" s="61"/>
      <c r="R46" s="62"/>
    </row>
    <row r="47" spans="2:19" ht="17.25" customHeight="1">
      <c r="B47" s="44" t="s">
        <v>269</v>
      </c>
      <c r="C47" s="63"/>
      <c r="D47" s="64"/>
      <c r="E47" s="64"/>
      <c r="F47" s="246"/>
      <c r="G47" s="246"/>
      <c r="H47" s="247"/>
      <c r="I47" s="248"/>
      <c r="J47" s="247"/>
      <c r="K47" s="248"/>
      <c r="L47" s="65"/>
      <c r="M47" s="65"/>
      <c r="N47" s="65"/>
      <c r="O47" s="65"/>
      <c r="P47" s="60">
        <f t="shared" si="6"/>
        <v>0</v>
      </c>
      <c r="Q47" s="61"/>
      <c r="R47" s="62"/>
    </row>
    <row r="48" spans="2:19" ht="17.25" customHeight="1">
      <c r="B48" s="237" t="s">
        <v>174</v>
      </c>
      <c r="C48" s="238"/>
      <c r="D48" s="238"/>
      <c r="E48" s="239"/>
      <c r="F48" s="240">
        <f>SUM(F41:G47)</f>
        <v>0</v>
      </c>
      <c r="G48" s="241"/>
      <c r="H48" s="240">
        <f>SUM(H41:I47)</f>
        <v>0</v>
      </c>
      <c r="I48" s="241"/>
      <c r="J48" s="240"/>
      <c r="K48" s="241"/>
      <c r="L48" s="48">
        <f t="shared" ref="L48:P48" si="7">SUM(L41:L47)</f>
        <v>0</v>
      </c>
      <c r="M48" s="48">
        <f t="shared" si="7"/>
        <v>0</v>
      </c>
      <c r="N48" s="48">
        <f t="shared" si="7"/>
        <v>0</v>
      </c>
      <c r="O48" s="48">
        <f t="shared" si="7"/>
        <v>0</v>
      </c>
      <c r="P48" s="48">
        <f t="shared" si="7"/>
        <v>0</v>
      </c>
      <c r="Q48" s="66"/>
      <c r="R48" s="67">
        <f>SUM(R41:R47)</f>
        <v>0</v>
      </c>
    </row>
    <row r="49" spans="2:17" ht="16">
      <c r="B49" s="56"/>
      <c r="F49" s="56"/>
      <c r="G49" s="56"/>
      <c r="H49" s="56"/>
    </row>
    <row r="50" spans="2:17" ht="16">
      <c r="B50" s="56"/>
      <c r="F50" s="56"/>
      <c r="G50" s="56"/>
      <c r="H50" s="56"/>
    </row>
    <row r="51" spans="2:17" s="29" customFormat="1" ht="18" customHeight="1">
      <c r="B51" s="29" t="s">
        <v>283</v>
      </c>
      <c r="J51" s="29" t="s">
        <v>284</v>
      </c>
      <c r="Q51" s="29" t="s">
        <v>285</v>
      </c>
    </row>
    <row r="52" spans="2:17" ht="16">
      <c r="B52" s="56"/>
      <c r="F52" s="56"/>
      <c r="G52" s="56"/>
      <c r="H52" s="56"/>
    </row>
    <row r="53" spans="2:17" ht="16">
      <c r="B53" s="68" t="s">
        <v>286</v>
      </c>
      <c r="F53" s="56"/>
      <c r="G53" s="56"/>
      <c r="H53" s="56"/>
    </row>
    <row r="54" spans="2:17" ht="16">
      <c r="B54" s="242" t="s">
        <v>287</v>
      </c>
      <c r="C54" s="242"/>
      <c r="D54" s="242"/>
      <c r="E54" s="242"/>
      <c r="F54" s="242"/>
      <c r="G54" s="242"/>
      <c r="H54" s="56"/>
    </row>
    <row r="55" spans="2:17" ht="16">
      <c r="B55" s="69" t="s">
        <v>288</v>
      </c>
      <c r="F55" s="56"/>
      <c r="G55" s="56"/>
      <c r="H55" s="56"/>
    </row>
  </sheetData>
  <mergeCells count="86">
    <mergeCell ref="F12:H12"/>
    <mergeCell ref="B1:R1"/>
    <mergeCell ref="B2:R2"/>
    <mergeCell ref="B4:C4"/>
    <mergeCell ref="O5:S5"/>
    <mergeCell ref="F7:H7"/>
    <mergeCell ref="B5:B6"/>
    <mergeCell ref="E5:E6"/>
    <mergeCell ref="I5:I6"/>
    <mergeCell ref="J5:J6"/>
    <mergeCell ref="K5:K6"/>
    <mergeCell ref="L5:L6"/>
    <mergeCell ref="M5:M6"/>
    <mergeCell ref="N5:N6"/>
    <mergeCell ref="F5:H6"/>
    <mergeCell ref="O22:S22"/>
    <mergeCell ref="F24:H24"/>
    <mergeCell ref="F25:H25"/>
    <mergeCell ref="B22:B23"/>
    <mergeCell ref="E22:E23"/>
    <mergeCell ref="I22:I23"/>
    <mergeCell ref="J22:J23"/>
    <mergeCell ref="K22:K23"/>
    <mergeCell ref="L22:L23"/>
    <mergeCell ref="M22:M23"/>
    <mergeCell ref="N22:N23"/>
    <mergeCell ref="F22:H23"/>
    <mergeCell ref="F26:H26"/>
    <mergeCell ref="F27:H27"/>
    <mergeCell ref="F28:H28"/>
    <mergeCell ref="F29:H29"/>
    <mergeCell ref="F30:H30"/>
    <mergeCell ref="C41:E41"/>
    <mergeCell ref="F41:G41"/>
    <mergeCell ref="H41:I41"/>
    <mergeCell ref="J41:K41"/>
    <mergeCell ref="F31:H31"/>
    <mergeCell ref="F32:H32"/>
    <mergeCell ref="F33:H33"/>
    <mergeCell ref="F34:H34"/>
    <mergeCell ref="F35:H35"/>
    <mergeCell ref="C42:E42"/>
    <mergeCell ref="C43:E43"/>
    <mergeCell ref="C44:E44"/>
    <mergeCell ref="F44:G44"/>
    <mergeCell ref="H44:I44"/>
    <mergeCell ref="J44:K44"/>
    <mergeCell ref="C45:E45"/>
    <mergeCell ref="F45:G45"/>
    <mergeCell ref="H45:I45"/>
    <mergeCell ref="J45:K45"/>
    <mergeCell ref="C46:E46"/>
    <mergeCell ref="F46:G46"/>
    <mergeCell ref="H46:I46"/>
    <mergeCell ref="J46:K46"/>
    <mergeCell ref="F47:G47"/>
    <mergeCell ref="H47:I47"/>
    <mergeCell ref="J47:K47"/>
    <mergeCell ref="B48:E48"/>
    <mergeCell ref="F48:G48"/>
    <mergeCell ref="H48:I48"/>
    <mergeCell ref="J48:K48"/>
    <mergeCell ref="B54:G54"/>
    <mergeCell ref="B39:B40"/>
    <mergeCell ref="C5:C6"/>
    <mergeCell ref="C22:C23"/>
    <mergeCell ref="D5:D6"/>
    <mergeCell ref="D22:D23"/>
    <mergeCell ref="B18:H18"/>
    <mergeCell ref="B20:C20"/>
    <mergeCell ref="F13:H13"/>
    <mergeCell ref="F14:H14"/>
    <mergeCell ref="F15:H15"/>
    <mergeCell ref="F16:H16"/>
    <mergeCell ref="F17:H17"/>
    <mergeCell ref="F8:H8"/>
    <mergeCell ref="F9:H9"/>
    <mergeCell ref="F10:H10"/>
    <mergeCell ref="F11:H11"/>
    <mergeCell ref="Q39:Q40"/>
    <mergeCell ref="R39:R40"/>
    <mergeCell ref="C39:E40"/>
    <mergeCell ref="F39:G40"/>
    <mergeCell ref="H39:I40"/>
    <mergeCell ref="J39:K40"/>
    <mergeCell ref="L39:P39"/>
  </mergeCells>
  <phoneticPr fontId="44" type="noConversion"/>
  <dataValidations count="4">
    <dataValidation type="list" allowBlank="1" showInputMessage="1" showErrorMessage="1" sqref="D7:D16" xr:uid="{00000000-0002-0000-0400-000000000000}">
      <formula1>"机器设备,运输设备,电子设备,与生产经营相关的工具，家具和器具"</formula1>
    </dataValidation>
    <dataValidation type="list" allowBlank="1" showInputMessage="1" showErrorMessage="1" sqref="D24:D33" xr:uid="{00000000-0002-0000-0400-000001000000}">
      <formula1>"土地使用权,计算机软件,非专利技术,专利技术"</formula1>
    </dataValidation>
    <dataValidation type="list" allowBlank="1" showInputMessage="1" showErrorMessage="1" sqref="M7:M16 M24:M33" xr:uid="{00000000-0002-0000-0400-000002000000}">
      <formula1>"1,2,3,4,5,6,7,8,9,10,11,12"</formula1>
    </dataValidation>
    <dataValidation type="list" allowBlank="1" showInputMessage="1" showErrorMessage="1" sqref="Q41:Q47" xr:uid="{00000000-0002-0000-0400-000003000000}">
      <formula1>"是,否"</formula1>
    </dataValidation>
  </dataValidations>
  <pageMargins left="0.75" right="0.75" top="1" bottom="1" header="0.5" footer="0.5"/>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8"/>
  <sheetViews>
    <sheetView workbookViewId="0">
      <selection activeCell="G16" sqref="G16"/>
    </sheetView>
  </sheetViews>
  <sheetFormatPr baseColWidth="10" defaultColWidth="9.1640625" defaultRowHeight="14"/>
  <cols>
    <col min="2" max="2" width="18.6640625" customWidth="1"/>
    <col min="3" max="3" width="16.1640625" customWidth="1"/>
    <col min="4" max="4" width="49.83203125" customWidth="1"/>
    <col min="5" max="5" width="69" customWidth="1"/>
  </cols>
  <sheetData>
    <row r="1" spans="1:5" ht="28">
      <c r="A1" s="265" t="s">
        <v>289</v>
      </c>
      <c r="B1" s="266"/>
      <c r="C1" s="266"/>
      <c r="D1" s="266"/>
      <c r="E1" s="267"/>
    </row>
    <row r="2" spans="1:5">
      <c r="A2" s="7" t="s">
        <v>215</v>
      </c>
      <c r="B2" s="8" t="s">
        <v>290</v>
      </c>
      <c r="C2" s="9" t="s">
        <v>291</v>
      </c>
      <c r="D2" s="9" t="s">
        <v>292</v>
      </c>
      <c r="E2" s="10" t="s">
        <v>293</v>
      </c>
    </row>
    <row r="3" spans="1:5">
      <c r="A3" s="11">
        <v>1</v>
      </c>
      <c r="B3" s="12" t="s">
        <v>294</v>
      </c>
      <c r="C3" s="13">
        <v>445546.2</v>
      </c>
      <c r="D3" s="14" t="s">
        <v>295</v>
      </c>
      <c r="E3" s="15" t="s">
        <v>296</v>
      </c>
    </row>
    <row r="4" spans="1:5">
      <c r="A4" s="11">
        <v>2</v>
      </c>
      <c r="B4" s="12" t="s">
        <v>297</v>
      </c>
      <c r="C4" s="13">
        <v>14610</v>
      </c>
      <c r="D4" s="14" t="s">
        <v>298</v>
      </c>
      <c r="E4" s="15" t="s">
        <v>299</v>
      </c>
    </row>
    <row r="5" spans="1:5" ht="15">
      <c r="A5" s="11">
        <v>3</v>
      </c>
      <c r="B5" s="12" t="s">
        <v>300</v>
      </c>
      <c r="C5" s="13">
        <v>314765.2</v>
      </c>
      <c r="D5" s="14" t="s">
        <v>301</v>
      </c>
      <c r="E5" s="16" t="s">
        <v>302</v>
      </c>
    </row>
    <row r="6" spans="1:5">
      <c r="A6" s="11">
        <v>4</v>
      </c>
      <c r="B6" s="12" t="s">
        <v>303</v>
      </c>
      <c r="C6" s="13">
        <v>429663</v>
      </c>
      <c r="D6" s="14" t="s">
        <v>304</v>
      </c>
      <c r="E6" s="15" t="s">
        <v>305</v>
      </c>
    </row>
    <row r="7" spans="1:5">
      <c r="A7" s="11">
        <v>5</v>
      </c>
      <c r="B7" s="12" t="s">
        <v>306</v>
      </c>
      <c r="C7" s="13">
        <v>34676.400000000001</v>
      </c>
      <c r="D7" s="14" t="s">
        <v>307</v>
      </c>
      <c r="E7" s="15" t="s">
        <v>308</v>
      </c>
    </row>
    <row r="8" spans="1:5">
      <c r="A8" s="11">
        <v>6</v>
      </c>
      <c r="B8" s="12" t="s">
        <v>309</v>
      </c>
      <c r="C8" s="13">
        <v>149262</v>
      </c>
      <c r="D8" s="14" t="s">
        <v>310</v>
      </c>
      <c r="E8" s="15" t="s">
        <v>311</v>
      </c>
    </row>
    <row r="9" spans="1:5">
      <c r="A9" s="11">
        <v>7</v>
      </c>
      <c r="B9" s="12" t="s">
        <v>312</v>
      </c>
      <c r="C9" s="13">
        <v>39660</v>
      </c>
      <c r="D9" s="14" t="s">
        <v>307</v>
      </c>
      <c r="E9" s="15" t="s">
        <v>313</v>
      </c>
    </row>
    <row r="10" spans="1:5">
      <c r="A10" s="11">
        <v>8</v>
      </c>
      <c r="B10" s="12" t="s">
        <v>314</v>
      </c>
      <c r="C10" s="13">
        <v>46056</v>
      </c>
      <c r="D10" s="14" t="s">
        <v>307</v>
      </c>
      <c r="E10" s="15" t="s">
        <v>315</v>
      </c>
    </row>
    <row r="11" spans="1:5">
      <c r="A11" s="11">
        <v>9</v>
      </c>
      <c r="B11" s="12" t="s">
        <v>316</v>
      </c>
      <c r="C11" s="13">
        <v>14376</v>
      </c>
      <c r="D11" s="14" t="s">
        <v>310</v>
      </c>
      <c r="E11" s="15" t="s">
        <v>317</v>
      </c>
    </row>
    <row r="12" spans="1:5">
      <c r="A12" s="11">
        <v>10</v>
      </c>
      <c r="B12" s="12" t="s">
        <v>318</v>
      </c>
      <c r="C12" s="13">
        <v>41850.425600000002</v>
      </c>
      <c r="D12" s="14" t="s">
        <v>307</v>
      </c>
      <c r="E12" s="15" t="s">
        <v>319</v>
      </c>
    </row>
    <row r="13" spans="1:5">
      <c r="A13" s="11">
        <v>11</v>
      </c>
      <c r="B13" s="12" t="s">
        <v>320</v>
      </c>
      <c r="C13" s="13">
        <v>11232</v>
      </c>
      <c r="D13" s="14" t="s">
        <v>310</v>
      </c>
      <c r="E13" s="15" t="s">
        <v>321</v>
      </c>
    </row>
    <row r="14" spans="1:5">
      <c r="A14" s="11">
        <v>12</v>
      </c>
      <c r="B14" s="12" t="s">
        <v>322</v>
      </c>
      <c r="C14" s="13">
        <v>97014</v>
      </c>
      <c r="D14" s="14" t="s">
        <v>323</v>
      </c>
      <c r="E14" s="15" t="s">
        <v>324</v>
      </c>
    </row>
    <row r="15" spans="1:5">
      <c r="A15" s="11">
        <v>13</v>
      </c>
      <c r="B15" s="12" t="s">
        <v>325</v>
      </c>
      <c r="C15" s="13">
        <v>7995.6</v>
      </c>
      <c r="D15" s="14" t="s">
        <v>307</v>
      </c>
      <c r="E15" s="15" t="s">
        <v>326</v>
      </c>
    </row>
    <row r="16" spans="1:5">
      <c r="A16" s="11">
        <v>14</v>
      </c>
      <c r="B16" s="12" t="s">
        <v>327</v>
      </c>
      <c r="C16" s="13">
        <v>190070.39999999999</v>
      </c>
      <c r="D16" s="14" t="s">
        <v>328</v>
      </c>
      <c r="E16" s="15" t="s">
        <v>329</v>
      </c>
    </row>
    <row r="17" spans="1:5">
      <c r="A17" s="11">
        <v>15</v>
      </c>
      <c r="B17" s="12" t="s">
        <v>330</v>
      </c>
      <c r="C17" s="13">
        <v>239491.79311999999</v>
      </c>
      <c r="D17" s="14" t="s">
        <v>328</v>
      </c>
      <c r="E17" s="15" t="s">
        <v>331</v>
      </c>
    </row>
    <row r="18" spans="1:5">
      <c r="A18" s="11">
        <v>16</v>
      </c>
      <c r="B18" s="12" t="s">
        <v>332</v>
      </c>
      <c r="C18" s="13">
        <v>231683.89600000001</v>
      </c>
      <c r="D18" s="14" t="s">
        <v>328</v>
      </c>
      <c r="E18" s="15" t="s">
        <v>333</v>
      </c>
    </row>
    <row r="19" spans="1:5">
      <c r="A19" s="11">
        <v>17</v>
      </c>
      <c r="B19" s="12" t="s">
        <v>334</v>
      </c>
      <c r="C19" s="13">
        <v>89201.7</v>
      </c>
      <c r="D19" s="14" t="s">
        <v>328</v>
      </c>
      <c r="E19" s="15" t="s">
        <v>335</v>
      </c>
    </row>
    <row r="20" spans="1:5" ht="15">
      <c r="A20" s="11">
        <v>18</v>
      </c>
      <c r="B20" s="12" t="s">
        <v>336</v>
      </c>
      <c r="C20" s="13">
        <v>300000</v>
      </c>
      <c r="D20" s="14" t="s">
        <v>328</v>
      </c>
      <c r="E20" s="16" t="s">
        <v>337</v>
      </c>
    </row>
    <row r="21" spans="1:5">
      <c r="A21" s="11">
        <v>19</v>
      </c>
      <c r="B21" s="12" t="s">
        <v>338</v>
      </c>
      <c r="C21" s="13">
        <v>75606</v>
      </c>
      <c r="D21" s="14" t="s">
        <v>310</v>
      </c>
      <c r="E21" s="15" t="s">
        <v>339</v>
      </c>
    </row>
    <row r="22" spans="1:5" ht="30">
      <c r="A22" s="11">
        <v>20</v>
      </c>
      <c r="B22" s="12" t="s">
        <v>340</v>
      </c>
      <c r="C22" s="13">
        <v>260952</v>
      </c>
      <c r="D22" s="14" t="s">
        <v>341</v>
      </c>
      <c r="E22" s="16" t="s">
        <v>342</v>
      </c>
    </row>
    <row r="23" spans="1:5">
      <c r="A23" s="17">
        <v>21</v>
      </c>
      <c r="B23" s="18" t="s">
        <v>343</v>
      </c>
      <c r="C23" s="19">
        <v>338522.4</v>
      </c>
      <c r="D23" s="20" t="s">
        <v>307</v>
      </c>
      <c r="E23" s="21" t="s">
        <v>344</v>
      </c>
    </row>
    <row r="24" spans="1:5">
      <c r="A24" s="11" t="s">
        <v>345</v>
      </c>
      <c r="B24" s="12" t="s">
        <v>346</v>
      </c>
      <c r="C24" s="13">
        <v>3372235.0147199999</v>
      </c>
      <c r="D24" s="14"/>
      <c r="E24" s="15"/>
    </row>
    <row r="25" spans="1:5">
      <c r="A25" s="11" t="s">
        <v>347</v>
      </c>
      <c r="B25" s="12" t="s">
        <v>348</v>
      </c>
      <c r="C25" s="13">
        <v>674447.00294399995</v>
      </c>
      <c r="D25" s="14"/>
      <c r="E25" s="15"/>
    </row>
    <row r="26" spans="1:5">
      <c r="A26" s="11" t="s">
        <v>349</v>
      </c>
      <c r="B26" s="12" t="s">
        <v>350</v>
      </c>
      <c r="C26" s="13">
        <v>478857.37209024001</v>
      </c>
      <c r="D26" s="14"/>
      <c r="E26" s="15"/>
    </row>
    <row r="27" spans="1:5">
      <c r="A27" s="22" t="s">
        <v>351</v>
      </c>
      <c r="B27" s="23" t="s">
        <v>352</v>
      </c>
      <c r="C27" s="24">
        <v>4525539.3897542404</v>
      </c>
      <c r="D27" s="25"/>
      <c r="E27" s="26"/>
    </row>
    <row r="28" spans="1:5">
      <c r="A28" s="1"/>
      <c r="C28" s="27">
        <f>SUM(C3:C22)</f>
        <v>3033712.61472</v>
      </c>
      <c r="D28" s="28"/>
      <c r="E28" s="28"/>
    </row>
  </sheetData>
  <mergeCells count="1">
    <mergeCell ref="A1:E1"/>
  </mergeCells>
  <phoneticPr fontId="44" type="noConversion"/>
  <pageMargins left="0.75" right="0.75" top="1" bottom="1" header="0.5" footer="0.5"/>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8"/>
  <sheetViews>
    <sheetView workbookViewId="0">
      <selection activeCell="D24" sqref="D24"/>
    </sheetView>
  </sheetViews>
  <sheetFormatPr baseColWidth="10" defaultColWidth="9.1640625" defaultRowHeight="14"/>
  <cols>
    <col min="2" max="2" width="8.33203125" style="1" customWidth="1"/>
    <col min="3" max="3" width="26" customWidth="1"/>
    <col min="4" max="4" width="52.6640625" customWidth="1"/>
    <col min="5" max="5" width="24.83203125" style="1" customWidth="1"/>
    <col min="6" max="6" width="30.1640625" customWidth="1"/>
  </cols>
  <sheetData>
    <row r="1" spans="2:6" ht="28" customHeight="1">
      <c r="E1" s="2">
        <f>SUBTOTAL(9,E3:E10)</f>
        <v>248</v>
      </c>
    </row>
    <row r="2" spans="2:6" ht="24" customHeight="1">
      <c r="B2" s="3" t="s">
        <v>215</v>
      </c>
      <c r="C2" s="4" t="s">
        <v>290</v>
      </c>
      <c r="D2" s="4" t="s">
        <v>353</v>
      </c>
      <c r="E2" s="3" t="s">
        <v>354</v>
      </c>
      <c r="F2" s="4" t="s">
        <v>355</v>
      </c>
    </row>
    <row r="3" spans="2:6" ht="30">
      <c r="B3" s="1">
        <v>1</v>
      </c>
      <c r="C3" t="s">
        <v>356</v>
      </c>
      <c r="D3" s="5" t="s">
        <v>357</v>
      </c>
      <c r="E3" s="1">
        <v>30</v>
      </c>
      <c r="F3" t="s">
        <v>358</v>
      </c>
    </row>
    <row r="4" spans="2:6" ht="45">
      <c r="B4" s="1">
        <v>2</v>
      </c>
      <c r="C4" t="s">
        <v>359</v>
      </c>
      <c r="D4" s="5" t="s">
        <v>360</v>
      </c>
      <c r="E4" s="1">
        <v>150</v>
      </c>
      <c r="F4" t="s">
        <v>361</v>
      </c>
    </row>
    <row r="5" spans="2:6" ht="15">
      <c r="B5" s="1">
        <v>3</v>
      </c>
      <c r="C5" t="s">
        <v>362</v>
      </c>
      <c r="D5" s="5" t="s">
        <v>363</v>
      </c>
      <c r="E5" s="1">
        <v>20</v>
      </c>
      <c r="F5" t="s">
        <v>358</v>
      </c>
    </row>
    <row r="6" spans="2:6" ht="16">
      <c r="B6" s="1">
        <v>4</v>
      </c>
      <c r="C6" t="s">
        <v>364</v>
      </c>
      <c r="D6" s="6" t="s">
        <v>365</v>
      </c>
      <c r="E6" s="1">
        <f>10+25</f>
        <v>35</v>
      </c>
      <c r="F6" t="s">
        <v>366</v>
      </c>
    </row>
    <row r="7" spans="2:6">
      <c r="B7" s="1">
        <v>5</v>
      </c>
      <c r="C7" t="s">
        <v>367</v>
      </c>
      <c r="D7" t="s">
        <v>368</v>
      </c>
      <c r="E7" s="1">
        <v>5</v>
      </c>
      <c r="F7" t="s">
        <v>358</v>
      </c>
    </row>
    <row r="8" spans="2:6">
      <c r="B8" s="1">
        <v>6</v>
      </c>
      <c r="C8" t="s">
        <v>369</v>
      </c>
      <c r="D8" t="s">
        <v>370</v>
      </c>
      <c r="E8" s="1">
        <v>8</v>
      </c>
      <c r="F8" t="s">
        <v>361</v>
      </c>
    </row>
  </sheetData>
  <phoneticPr fontId="44" type="noConversion"/>
  <pageMargins left="0.75" right="0.75" top="1" bottom="1" header="0.5" footer="0.5"/>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工作表</vt:lpstr>
      </vt:variant>
      <vt:variant>
        <vt:i4>7</vt:i4>
      </vt:variant>
      <vt:variant>
        <vt:lpstr>命名范围</vt:lpstr>
      </vt:variant>
      <vt:variant>
        <vt:i4>1</vt:i4>
      </vt:variant>
    </vt:vector>
  </HeadingPairs>
  <TitlesOfParts>
    <vt:vector size="8" baseType="lpstr">
      <vt:lpstr>2026年预算编制进度表</vt:lpstr>
      <vt:lpstr>2026年部门费用填报说明</vt:lpstr>
      <vt:lpstr>附件-费用预算数据来源</vt:lpstr>
      <vt:lpstr>信息化部</vt:lpstr>
      <vt:lpstr>投资预算（IT）</vt:lpstr>
      <vt:lpstr>建德工厂明细需求表</vt:lpstr>
      <vt:lpstr>软件需求表</vt:lpstr>
      <vt:lpstr>'2026年预算编制进度表'!Print_Area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翁艳萍</dc:creator>
  <cp:lastModifiedBy>Zach Wang</cp:lastModifiedBy>
  <cp:lastPrinted>2026-06-03T06:11:59Z</cp:lastPrinted>
  <dcterms:created xsi:type="dcterms:W3CDTF">2023-05-13T03:15:00Z</dcterms:created>
  <dcterms:modified xsi:type="dcterms:W3CDTF">2026-06-03T06:24:27Z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2052-12.1.24703.24703</vt:lpwstr>
  </property>
  <property fmtid="{D5CDD505-2E9C-101B-9397-08002B2CF9AE}" pid="3" name="ICV">
    <vt:lpwstr>DA3FA461EB4D44359AE2F9373371D971_12</vt:lpwstr>
  </property>
  <property fmtid="{D5CDD505-2E9C-101B-9397-08002B2CF9AE}" pid="4" name="CalculationRule">
    <vt:i4>0</vt:i4>
  </property>
</Properties>
</file>